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3170" activeTab="1"/>
  </bookViews>
  <sheets>
    <sheet name="THANG" sheetId="1" r:id="rId1"/>
    <sheet name="QUY" sheetId="5" r:id="rId2"/>
    <sheet name="PL II" sheetId="2" state="hidden" r:id="rId3"/>
    <sheet name="PL II " sheetId="3" state="hidden" r:id="rId4"/>
    <sheet name="PL III" sheetId="4" state="hidden" r:id="rId5"/>
  </sheets>
  <externalReferences>
    <externalReference r:id="rId6"/>
  </externalReferences>
  <definedNames>
    <definedName name="_xlnm.Print_Area" localSheetId="2">'PL II'!$A$1:$G$18</definedName>
    <definedName name="_xlnm.Print_Area" localSheetId="4">'PL III'!$A$1:$E$98</definedName>
    <definedName name="_xlnm.Print_Area" localSheetId="1">QUY!$A$1:$L$93</definedName>
    <definedName name="_xlnm.Print_Area" localSheetId="0">THANG!$A$1:$G$24</definedName>
    <definedName name="_xlnm.Print_Titles" localSheetId="2">'PL II'!$1:$6</definedName>
    <definedName name="_xlnm.Print_Titles" localSheetId="3">'PL II '!$5:$6</definedName>
    <definedName name="_xlnm.Print_Titles" localSheetId="4">'PL III'!$5:$5</definedName>
    <definedName name="_xlnm.Print_Titles" localSheetId="1">QUY!$5:$6</definedName>
    <definedName name="_xlnm.Print_Titles" localSheetId="0">THANG!$5:$6</definedName>
  </definedNames>
  <calcPr calcId="144525"/>
</workbook>
</file>

<file path=xl/calcChain.xml><?xml version="1.0" encoding="utf-8"?>
<calcChain xmlns="http://schemas.openxmlformats.org/spreadsheetml/2006/main">
  <c r="I100" i="5" l="1"/>
  <c r="H100" i="5"/>
  <c r="H85" i="5"/>
  <c r="H84" i="5"/>
  <c r="I80" i="5"/>
  <c r="H80" i="5"/>
  <c r="I71" i="5"/>
  <c r="H71" i="5"/>
  <c r="I70" i="5"/>
  <c r="H70" i="5"/>
  <c r="I68" i="5"/>
  <c r="H68" i="5"/>
  <c r="I67" i="5"/>
  <c r="H67" i="5"/>
  <c r="I66" i="5"/>
  <c r="H66" i="5"/>
  <c r="I65" i="5"/>
  <c r="H65" i="5"/>
  <c r="H59" i="5"/>
  <c r="H58" i="5"/>
  <c r="I49" i="5"/>
  <c r="H51" i="5"/>
  <c r="H50" i="5"/>
  <c r="I46" i="5"/>
  <c r="E46" i="5"/>
  <c r="I48" i="5"/>
  <c r="H48" i="5"/>
  <c r="I47" i="5"/>
  <c r="H47" i="5"/>
  <c r="I45" i="5"/>
  <c r="H45" i="5"/>
  <c r="I44" i="5"/>
  <c r="H44" i="5"/>
  <c r="I42" i="5"/>
  <c r="I41" i="5"/>
  <c r="H41" i="5"/>
  <c r="I38" i="5"/>
  <c r="H38" i="5"/>
  <c r="I37" i="5"/>
  <c r="H37" i="5"/>
  <c r="I36" i="5"/>
  <c r="H36" i="5"/>
  <c r="I35" i="5"/>
  <c r="H35" i="5"/>
  <c r="I34" i="5"/>
  <c r="H34" i="5"/>
  <c r="I33" i="5"/>
  <c r="H33" i="5"/>
  <c r="I30" i="5"/>
  <c r="H30" i="5"/>
  <c r="I29" i="5"/>
  <c r="H29" i="5"/>
  <c r="I28" i="5"/>
  <c r="H28" i="5"/>
  <c r="I27" i="5"/>
  <c r="H27" i="5"/>
  <c r="I26" i="5"/>
  <c r="H26" i="5"/>
  <c r="I25" i="5"/>
  <c r="H25" i="5"/>
  <c r="I24" i="5"/>
  <c r="H24" i="5"/>
  <c r="H9" i="5"/>
  <c r="H10" i="5"/>
  <c r="H11" i="5"/>
  <c r="H12" i="5"/>
  <c r="H8" i="5"/>
  <c r="I9" i="5"/>
  <c r="I10" i="5"/>
  <c r="I11" i="5"/>
  <c r="I12" i="5"/>
  <c r="I8" i="5"/>
  <c r="J51" i="5" l="1"/>
  <c r="J50" i="5"/>
  <c r="J49" i="5"/>
  <c r="H49" i="5"/>
  <c r="J48" i="5"/>
  <c r="J47" i="5"/>
  <c r="K46" i="5"/>
  <c r="F13" i="1"/>
  <c r="F14" i="1"/>
  <c r="F12" i="1"/>
  <c r="G14" i="1"/>
  <c r="E14" i="1"/>
  <c r="G13" i="1"/>
  <c r="E13" i="1"/>
  <c r="G12" i="1"/>
  <c r="E12" i="1"/>
  <c r="F11" i="1"/>
  <c r="F10" i="1"/>
  <c r="G11" i="1"/>
  <c r="E11" i="1"/>
  <c r="G10" i="1"/>
  <c r="E10" i="1"/>
  <c r="G9" i="1"/>
  <c r="D9" i="1"/>
  <c r="F9" i="1" s="1"/>
  <c r="J46" i="5" l="1"/>
  <c r="H46" i="5"/>
  <c r="E9" i="1"/>
  <c r="J66" i="5" l="1"/>
</calcChain>
</file>

<file path=xl/sharedStrings.xml><?xml version="1.0" encoding="utf-8"?>
<sst xmlns="http://schemas.openxmlformats.org/spreadsheetml/2006/main" count="1074" uniqueCount="500">
  <si>
    <t>TT</t>
  </si>
  <si>
    <t>Chỉ tiêu</t>
  </si>
  <si>
    <t>ĐVT</t>
  </si>
  <si>
    <t>Ghi chú</t>
  </si>
  <si>
    <t>I</t>
  </si>
  <si>
    <t>Tỷ đồng</t>
  </si>
  <si>
    <t>"</t>
  </si>
  <si>
    <t>%</t>
  </si>
  <si>
    <t>Tổng vốn đầu tư toàn xã hội</t>
  </si>
  <si>
    <t>Kim ngạch xuất khẩu</t>
  </si>
  <si>
    <t>Triệu USD</t>
  </si>
  <si>
    <t>Sở Công Thương</t>
  </si>
  <si>
    <t>Sở Tài chính</t>
  </si>
  <si>
    <t>Sở Xây dựng</t>
  </si>
  <si>
    <t>II</t>
  </si>
  <si>
    <t>Nhiệm vụ</t>
  </si>
  <si>
    <t>Lãnh đạo Sở phụ trách công việc</t>
  </si>
  <si>
    <t>Bộ phận thực hiện</t>
  </si>
  <si>
    <t>Cơ quan phối hợp</t>
  </si>
  <si>
    <t>Thời gian thực hiện - hoàn thành</t>
  </si>
  <si>
    <t>Tiến độ thực hiện</t>
  </si>
  <si>
    <t>Giám đốc và Phó Giám đốc Trần Công Khanh</t>
  </si>
  <si>
    <t>Giám đốc và Phó Giám đốc Trịnh Thanh Sang</t>
  </si>
  <si>
    <t>Phòng Kinh tế đối ngoại</t>
  </si>
  <si>
    <t>Các Sở ban ngành tỉnh; UBND các huyện, thành phố</t>
  </si>
  <si>
    <t>Hàng tháng, quý, 6 tháng, năm</t>
  </si>
  <si>
    <t>Công việc thường xuyên</t>
  </si>
  <si>
    <t>III</t>
  </si>
  <si>
    <t>IV</t>
  </si>
  <si>
    <t>Công việc thường xuyên, đang được thực hiện theo đúng quy định</t>
  </si>
  <si>
    <t>TIẾN ĐỘ THỰC HIỆN CÁC NHIỆM VỤ TRỌNG TÂM CỦA SỞ KẾ HOẠCH VÀ ĐẦU TƯ NĂM 2023</t>
  </si>
  <si>
    <t>Phụ lục II</t>
  </si>
  <si>
    <t>Lập và tham mưu triển khai thực hiện Quy hoạch tỉnh Cà Mau thời kỳ 2021 - 2030, tầm nhìn đến năm 2050</t>
  </si>
  <si>
    <t>Phòng Tổng hợp</t>
  </si>
  <si>
    <t>Các Sở ban ngành tỉnh; UBND các huyện, thành phố và các đơn vị có liên quan</t>
  </si>
  <si>
    <t>Giải pháp thúc đẩy tăng trưởng kinh tế năm 2023</t>
  </si>
  <si>
    <t>Đề xuất các kịch bản tăng trưởng phù hợp (khi có tình huống phát sinh)</t>
  </si>
  <si>
    <t>Hoàn thành tháng 4/2023</t>
  </si>
  <si>
    <t>Tổng hợp báo cáo tình hình thực hiện các nhiệm vụ đặt ra trong Kế hoạch phát triển kinh tế - xã hội năm 2023</t>
  </si>
  <si>
    <t>Tham mưu đôn đốc, chỉ đạo đẩy nhanh tiến độ thực hiện và giải ngân Kế hoạch đầu tư công năm 2023</t>
  </si>
  <si>
    <t>Nhiệm vụ thường xuyên</t>
  </si>
  <si>
    <t xml:space="preserve">Tham mưu chỉ đạo triển khai thực hiện hoàn thành các dự án sử dụng nguồn vốn Chương trình phục hồi và phát triển kinh tế xã hội </t>
  </si>
  <si>
    <t>Tăng cường công tác xúc tiến đầu tư năm 2023</t>
  </si>
  <si>
    <t>Giải quyết khó khăn, vướng mắc của các nhà đầu tư và xử lý các dự án chậm tiến độ</t>
  </si>
  <si>
    <t>Đề án phát triển vùng Đất Mũi Cà Mau</t>
  </si>
  <si>
    <t xml:space="preserve">Giám đốc và các Phó Giám đốc </t>
  </si>
  <si>
    <t>Nhiệm vụ trọng tâm được giao tại Quyết định số 503/QĐ-UBND ngày 20/3/2023 của Ủy ban nhân dân tỉnh</t>
  </si>
  <si>
    <t>Giải pháp nâng cao Chỉ số Năng lực cạnh tranh cấp tỉnh PCI</t>
  </si>
  <si>
    <t>Hoàn thành kế hoạch chậm nhất tháng 6/2023</t>
  </si>
  <si>
    <t>Giải pháp mời gọi các dự án đầu tư trọng tâm, trọng điểm</t>
  </si>
  <si>
    <t>Hoàn thành kế hoạch trong tháng 6/2023</t>
  </si>
  <si>
    <t>Năm 2023</t>
  </si>
  <si>
    <t>Sau khi có chủ trương</t>
  </si>
  <si>
    <t>(Kèm theo Báo cáo số:            /BC-UBND ngày        tháng 7 năm 2023 của UBND tỉnh Cà Mau)</t>
  </si>
  <si>
    <t xml:space="preserve">Đang hoàn thiện </t>
  </si>
  <si>
    <t>Đã báo cáo Bộ Kế hoạch và Đầu tư tại Công văn số 8918/SKHĐT-TH ngày 28/12/2022. Đến nay, chưa nhận được văn bản thống nhất của cấp thẩm quyền</t>
  </si>
  <si>
    <t>Hoàn thành (tham mưu UBND tỉnh ban hành Kế hoạch số 131/QĐ-UBND ngày 06/6/2023 tăng cường công tác xúc tiến đầu tư và hợp tác đầu tư nước ngoài tỉnh Cà Mau giai đoạn 2023 - 2025 và các năm tiếp theo)</t>
  </si>
  <si>
    <t>Đã được Hội đồng thẩm định quy hoạch tỉnh tổ chức phiên họp Hội đồng thẩm định quy hoạch tỉnh ngày 19/4/2023 và báo cáo kết quả thẩm định tại Văn bản số 3317/BC-HĐTĐ ngày 28/4/2023 của Hội đồng thẩm định quy hoạch tỉnh. Hiện nay tỉnh Cà Mau đang hoàn thiện hồ sơ Quy hoạch để trình Thủ tướng Chính phủ phê duyệt, làm cơ sở triển khai thực hiện.</t>
  </si>
  <si>
    <t xml:space="preserve"> - Đã tham mưu UBND tỉnh phê duyệt Danh mục các dự án cần theo dõi, đôn đốc tiến độ thực hiện các dự án đầu tư ngoài ngân sách tại Công văn số 3943/UBND-KT ngày 31/5/2023 và  Công văn số 4656/UBND-KT ngày 20/6/2023.
-Tổng hợp, báo cáo tình hình thực hiện hàng tháng đối với 35 dự án đang triển khai thực hiện trong tiến độ phê duyệt;  27 dự án chậm tiến độ, vướng mắc cần tập trung tháo gỡ và 14 dự án khó khăn phải thực hiện trình tự, thủ tục xử lý theo quy định.  </t>
  </si>
  <si>
    <t xml:space="preserve"> Tham mưu UBND tỉnh xây dựng dự thảo Kế hoạch cải thiện và nâng cao Chỉ số Năng lực cạnh tranh cấp tỉnh (PCI) tỉnh Cà Mau năm 2023 và những năm tiếp theo (đã trình UBND tỉnh tại Công văn số 1548/SKHĐT-KTĐN ngày 26/5/2023) và đã được UBND tỉnh phê duyệt, ban hành tại Kế hoạch số 162/KH-UBND ngày 06/7/2022. 
Tham mưu Ban Thường vụ Tỉnh ủy xây dựng dự thảo Chỉ thị về tăng cường lãnh đạo, chỉ đạo thực hiện các nhiệm vụ, giải pháp cải thiện Chỉ số Năng lực cạnh tranh cấp tỉnh (PCI) năm 2023 và những năm tiếp theo (đã được Tỉnh ủy ban hành tại Chỉ thị số 14/CT-TU ngày 03/7/2023)</t>
  </si>
  <si>
    <t>Phụ lục 2</t>
  </si>
  <si>
    <t>(Kèm theo Báo cáo số:          /BC-SKHĐT ngày          /7/2023 của Sở Kế hoạch và Đầu tư tỉnh Cà Mau)</t>
  </si>
  <si>
    <t>STT</t>
  </si>
  <si>
    <t>Danh mục công việc</t>
  </si>
  <si>
    <t>Cơ quan chủ trì</t>
  </si>
  <si>
    <t>Cấp quyết định</t>
  </si>
  <si>
    <t xml:space="preserve">Thời gian trình </t>
  </si>
  <si>
    <t xml:space="preserve">Tiến độ thực hiện </t>
  </si>
  <si>
    <t>Xây dựng Quyết định thay thế Quyết định số 16/2018/QĐ-UBND ngày 25/7/2018 của UBND tỉnh về việc ban hành Quy chế phối hợp xử lý vi phạm trong công tác quản lý, bảo vệ kết cấu hạ tầng giao thông đường bộ trên địa bàn tỉnh Cà Mau</t>
  </si>
  <si>
    <t>Sở Giao
thông vận
tải</t>
  </si>
  <si>
    <t>Các sở, ban, ngành
tỉnh; UBND các huyện,
thành phố Cà Mau</t>
  </si>
  <si>
    <t>UBND
tỉnh</t>
  </si>
  <si>
    <t>Tháng 5</t>
  </si>
  <si>
    <t>Các đơn vị chưa báo cáo tiến độ thực hiện</t>
  </si>
  <si>
    <t>Nghị quyết số 10/2021/NQ-HĐND ngày 04/12/2021 Quy định một số nội dung, mức chi tổ chức kỳ thi, cuộc thi, hội thi trong ngành giáo dục và đào tạo tỉnh Cà Mau</t>
  </si>
  <si>
    <t>Sở Giáo dục và Đào tạo</t>
  </si>
  <si>
    <t>Sở, ban, ngành tỉnh và UBND các huyện, TP</t>
  </si>
  <si>
    <t>Hội đồng nhân dân tỉnh</t>
  </si>
  <si>
    <t>Tháng 6</t>
  </si>
  <si>
    <t xml:space="preserve">Nghị quyết Quy định mức thu các khoản thu dịch vụ phục vụ, hỗ trợ hoạt động giáo dục ngoài học phí của các cơ sở giáo dục công lập trên địa bàn tỉnh Cà Mau
</t>
  </si>
  <si>
    <t>Kế hoạch sắp xếp trường, lớp học và đội ngũ giáo viên phục vụ năm học 2023 - 2024</t>
  </si>
  <si>
    <t>Ủy ban nhân dân tỉnh</t>
  </si>
  <si>
    <t>Tháng 8</t>
  </si>
  <si>
    <t>Nghị quyết Quy định cơ chế lồng ghép nguồn vốn giữa các chương trình mục tiêu quốc gia, giữa các chương trình mục tiêu quốc gia và các chương trình, dự án khác; cơ chế huy động các nguồn lực khác trên địa bàn tỉnh Cà Mau giai đoạn 2021-2025</t>
  </si>
  <si>
    <t>Sở Kế hoạch và Đầu tư</t>
  </si>
  <si>
    <t>Các sở, ban, ngành và UBND các huyện, thành phố</t>
  </si>
  <si>
    <t>HĐND tỉnh</t>
  </si>
  <si>
    <t>Tháng 3</t>
  </si>
  <si>
    <t>Đã hoàn thành (tại Công văn số 460/SKHĐT-TH ngày 24/02/2023; Hội đồng nhân dân tỉnh đã ban hành Nghị quyết số 01/2023/NQ-HĐND ngày 07/4/2023)</t>
  </si>
  <si>
    <t>Quy hoạch tỉnh Cà Mau thời kỳ 2021 - 2030, tầm nhìn đến năm 2050</t>
  </si>
  <si>
    <t>Thủ tướng Chính phủ</t>
  </si>
  <si>
    <t>Quyết định ban hành Quy định về phân cấp quản lý, tổ chức thực hiện các Chương trình mục tiêu quốc gia giai đoạn 2021-2025 trên địa bàn tỉnh Cà Mau</t>
  </si>
  <si>
    <t>UBND tỉnh</t>
  </si>
  <si>
    <t>Nghị quyết quy định tỷ lệ số lượng dự án đầu tư xây dựng thực hiện theo cơ chế đặc thù và mức hỗ trợ thực hiện một dự án cụ thể từ ngân sách nhà nước thuộc các Chương trình mục tiêu quốc gia trên địa bàn tỉnh Cà Mau giai đoạn 2021 - 2025</t>
  </si>
  <si>
    <t>- Không thực hiện Nghị quyết quy định tỷ lệ số lượng dự án đầu tư xây dựng thực hiện theo cơ chế đặc thù do được điều chỉnh bổ sung là không quy định tại Nghị định số 38/2023/NĐ-CP ngày 24/6/2023.
- Nghị quyết quy định mức hỗ trợ thực hiện một dự án cụ thể từ ngân sách nhà nước thuộc các Chương trình mục tiêu quốc gia trên địa bàn tỉnh Cà Mau giai đoạn 2021 - 2025 được gia hạn đến cuối năm 2023 tại Nghị quyết số 13/NQ-HĐND ngày 07/7/2023.</t>
  </si>
  <si>
    <t>Xây dựng Kế hoạch mời gọi đầu tư Cảng biển tổng hợp Hòn Khoai và các dự án trọng điểm trên địa bàn tỉnh</t>
  </si>
  <si>
    <t>Tháng 9</t>
  </si>
  <si>
    <t>Nghị quyết về Kế hoạch đầu tư công năm 2024</t>
  </si>
  <si>
    <t>Tháng 11</t>
  </si>
  <si>
    <t>Nghị quyết về Kế hoạch phát triển kinh tế - xã hội tỉnh Cà Mau năm 2024</t>
  </si>
  <si>
    <t>Đề án phát triển vùng Đất Mũi Cà Mau (xây dựng cơ chế, chính sách đặc thù phát triển kinh tế - xã hội tỉnh Cà Mau và các tỉnh Đồng bằng sông Cửu Long)</t>
  </si>
  <si>
    <t>Tháng 12</t>
  </si>
  <si>
    <t>Quyết định ban hành định mức kinh tế - kỹ thuật dịch vụ sự nghiệp công sử dụng ngân sách nhà nước về lĩnh vực tiêu chuẩn đo lường chất lượng trên địa bàn tỉnh Cà Mau</t>
  </si>
  <si>
    <t>Sở Khoa học và Công nghệ</t>
  </si>
  <si>
    <t>Các sở, ngành có liên quan</t>
  </si>
  <si>
    <t>Quyết định của Ủy ban nhân dân tỉnh ban hành ban hành định mức kinh tế - kỹ thuật dịch vụ sự nghiệp công sử dụng ngân sách nhà nước về đo liều chiếu xạ cá nhân, kiểm định thiết bị ghi đo bức xạ trên địa bàn tỉnh Cà Mau</t>
  </si>
  <si>
    <t>Các Sở, ban, ngành, đoàn thể, Ủy ban nhân dân các huyện, thành phố</t>
  </si>
  <si>
    <t>Quyết định của Ủy ban nhân dân tỉnh ban hành định mức định mức kinh tế - kỹ thuật các dịch vụ công sử dụng ngân sách nhà nước trong lĩnh vực thông tin, thống kê, thư viện khoa học công nghệ trên địa bàn tỉnh Cà Mau</t>
  </si>
  <si>
    <t>Kế hoạch phát triển công nghệ sinh học trên địa bàn tỉnh Cà Mau giai đoạn 2021 - 2025, tầm nhìn đến 2030</t>
  </si>
  <si>
    <t>Sở Nông nghiệp và PTNT và Sở Công Thương</t>
  </si>
  <si>
    <t>Nghị quyết quy định mức trợ cấp đặc thù đối với viên chức, người lao động làm việc tại cơ sở quản lý người cai nghiện ma túy công lập trên địa bàn tỉnh Cà Mau</t>
  </si>
  <si>
    <t>Sở Lao động - Thương binh và Xã hội</t>
  </si>
  <si>
    <t>Các sở, ban, ngành tỉnh; UBND các huyện, thành phố Cà Mau</t>
  </si>
  <si>
    <t xml:space="preserve">Đã hoàn thành (Nghị quyết số 04/2023/NQ-HĐND ngày 07/4/2023) </t>
  </si>
  <si>
    <t>Nghị quyết quy định mức hỗ trợ đối với viên chức, người lao động làm việc tại Trung tâm hỗ trợ phát triển giáo dục hòa nhập, các Cơ sở trợ giúp xã hội công lập và ngoài công lập trên địa bàn tỉnh Cà Mau</t>
  </si>
  <si>
    <t>Đã hoàn thành (Nghị quyết số 03/2023/NQ-HĐND ngày 07/4/2023)</t>
  </si>
  <si>
    <t>Nghị quyết ban hành danh mục sự nghiệp công sử dụng ngân sách nhà nước trong lĩnh vực Lao động - Thương binh và Xã hội</t>
  </si>
  <si>
    <t>Sở, ban, ngành tỉnh</t>
  </si>
  <si>
    <t>Sở đã trình UBND tỉnh tại Tờ trình số 133/TTr-SLĐTBXH ngày 12/5/2023. Ngày 15/6/2023 UBND tỉnh đã có Công văn số 4472/UBND-TH về việc điều chỉnh danh mục văn bản trình Kỳ họp thứ 10 HĐND tỉnh, trong đó đề xuất đưa ra khỏi danh mục Nghị quyết trên, do chờ Trung ương ban hành Quyết định mới về Danh mục dịch vụ sự nghiệp công sử dụng ngân sách nhà nước thuộc lĩnh vực của ngành</t>
  </si>
  <si>
    <t>Nghị quyết quy định mức chi thực hiện chế độ áp dụng biện pháp đưa vào cơ sở cai nghiện ma túy bắt buộc; công tác cai nghiện ma túy tự nguyện tại gia đình, cộng đồng</t>
  </si>
  <si>
    <t>Đã trình Ủy ban nhân dân tỉnh tại Tờ trình số 155/TTr-SLĐTBXH ngày 29/5/2023 xin chủ trương xây dựng Nghị quyết</t>
  </si>
  <si>
    <t>Nghị quyết giao biên chế công chức trong các cơ quan, tổ chức hành chính nhà nước tỉnh Cà Mau năm 2023</t>
  </si>
  <si>
    <t>Sở Nội vụ</t>
  </si>
  <si>
    <t>Các cơ quan, đơn vị có liên quan</t>
  </si>
  <si>
    <t>Nghị quyết về số lượng người làm việc trong các đơn vị sự nghiệp công lập của tỉnh Cà Mau năm 2023</t>
  </si>
  <si>
    <t>Quyết định ban hành đơn giá dịch vụ sự nghiệp công sử dụng ngân sách nhà nước thuộc lĩnh vực lưu trữ trên địa bàn tỉnh</t>
  </si>
  <si>
    <t>Các cơ quan, tổ chức</t>
  </si>
  <si>
    <t>Chủ tịch UBND tỉnh</t>
  </si>
  <si>
    <t>Quyết định Quy định về tiêu chuẩn xét tặng các danh hiệu thi đua và hình thức khen thưởng trên địa bàn tỉnh Cà Mau</t>
  </si>
  <si>
    <t>Các sở, ngành có liên quan; UBND các huyện, TP Cà Mau</t>
  </si>
  <si>
    <t>Kế hoạch thực hiện Chương trình hành động của Tỉnh ủy về nông nghiệp, nông dân, nông thôn đến năm 2030, tầm nhìn đến năm 2045</t>
  </si>
  <si>
    <t>Sở Nông nghiệp và PTNT</t>
  </si>
  <si>
    <t>Sở, ngành, UBND các huyện, tp</t>
  </si>
  <si>
    <t>Nghị quyết quy định nội dung và mức chi từ ngân sách địa phương cho phát triển sản xuất giống phục vụ cơ cấu lại ngành nông nghiệp giai đoạn 2021 - 2030 trên địa bàn tỉnh Cà Mau</t>
  </si>
  <si>
    <t>Sở, ngành có liên quan và UBND các huyện, tp</t>
  </si>
  <si>
    <t>Đã hoàn thành. Sở đã trình UBND tại Công văn số 1606/SNN-KHTC ngày 27/4/2023. HĐND đã ban hành Nghị quyết số 07/2023/NQ-HĐND ngày 07/7/2023.</t>
  </si>
  <si>
    <t>Nghị quyết quy định mức hỗ trợ thực hiện Chương trình bố trí dân cư giai đoạn 2021 - 2025, định hướng đến năm 2030 trên địa bàn tỉnh Cà Mau</t>
  </si>
  <si>
    <t>Đã hoàn thành. Sở đã trình UBND tại Tờ trình số 187/TTr-SNN ngày 16/5/2023. HĐND đã ban hành Nghị quyết số 08/2023/NQ-HĐND ngày 07/7/2023.</t>
  </si>
  <si>
    <t>Nghị quyết bố trí số lượng nhân viên thú y xã phường, thị trấn trên địa bàn tỉnh Cà Mau</t>
  </si>
  <si>
    <t>Sở Nông nghiệp và PTNT đã trình cấp thẩm quyền tại Tờ trình số 35/TTr-SNN ngày 02/02/2023; Báo cáo số 148/BC-SNN ngày 10/3/2023; Báo cáo số 148/BC-SNN ngày 10/3/2023; Báo cáo số 405/BC-SNN ngày 24/5/2023; Công văn số 2195/SNN-CNTY ngày 08/6/2023.</t>
  </si>
  <si>
    <t>Nghị quyết quy định một số nội dung chi, mức chi và mức hỗ trợ thực hiện Chương trình mục tiêu quốc gia xây dựng nông thôn mới giai đoạn 2023 - 2025 trên địa bàn tỉnh Cà Mau</t>
  </si>
  <si>
    <t>Sở, ngành có liên quan</t>
  </si>
  <si>
    <t>Đã hoàn thành. Sở đã trình Ủy ban nhân dân tỉnh tại Tờ trình số 178/TTr-SNN ngày 05/5/2023. HĐND đã ban hành Nghị quyết số 06/2023/NQ-HĐND ngày 07/7/2023.</t>
  </si>
  <si>
    <t>Dự án nâng cao năng lực cho lực lượng kiểm lâm trong công tác quản lý, bảo vệ rừng và phòng cháy, chữa cháy rừng giai đoạn 2021 - 2030</t>
  </si>
  <si>
    <t>Sở, ngành, địa phương và các đơn vị chủ rừng</t>
  </si>
  <si>
    <t xml:space="preserve">Sở Nông nghiệp và PTNT đã trình cấp thẩm quyền tại Tờ trình số 227/TTr-SNN ngày 01/6/2023; </t>
  </si>
  <si>
    <t>Kế hoạch thực hiện Chương trình số 36-CTr/TU ngày 17/11/2022 của Ban Chấp hành Đảng bộ tỉnh về thực hiện Nghị quyết số 19-NQ/TW Hội nghị lần thứ năm Ban Chấp hành Trung ương Đảng khóa XIII về nông nghiệp, nông dân, nông thôn đến năm 2030, tầm nhìn đến năm 2045</t>
  </si>
  <si>
    <t>Sở, ngành, địa phương có liên quan</t>
  </si>
  <si>
    <t>Đã hoàn thành. Sở đã trình Ủy ban nhân dân tỉnh tại Tờ trình số 03/TTr-SNN ngày 03/01/2023. UBND tỉnh ban hành Quyết định số 165/QĐ-UBND ngày 06/02/2023</t>
  </si>
  <si>
    <t xml:space="preserve">Nghị quyết về dự toán ngân sách tỉnh Cà Mau năm 2024 </t>
  </si>
  <si>
    <t>Các Sở, ban, ngành và UBND cấp huyện, thành phố</t>
  </si>
  <si>
    <t>Nghị quyết về phân bổ dự toán ngân sách tỉnh Cà Mau năm 2024</t>
  </si>
  <si>
    <t>Nghị quyết về phê chuẩn quyết toán ngân sách tỉnh Cà Mau năm 2022</t>
  </si>
  <si>
    <t>Nghị quyết của HĐND tỉnh ban hành Danh mục dự án chuyển mục đích sử dụng đất năm 2024 trên địa bàn tỉnh Cà Mau (Văn bản cá biệt)</t>
  </si>
  <si>
    <t>Sở Tài nguyên và Môi trường</t>
  </si>
  <si>
    <t>Các sở, ngành, đơn vị có liên quan; UBND cấp huyện</t>
  </si>
  <si>
    <t>Nghị quyết của HĐND tỉnh ban hành Danh mục dự án thu hồi đất năm 2024 trên địa bàn tỉnh Cà Mau (Văn bản cá biệt)</t>
  </si>
  <si>
    <t>Quyết định ban hành Danh mục cơ sở dữ liệu dùng chung tỉnh Cà Mau</t>
  </si>
  <si>
    <t>Sở Thông tin và Truyền thông</t>
  </si>
  <si>
    <t>Các cơ quan, đơn vị liên quan</t>
  </si>
  <si>
    <t>Sở Thông tin và Truyền thông đã trình cấp thẩm quyền tại Tờ trình số 92/TTr-STTTT ngày 28/6/2023</t>
  </si>
  <si>
    <t>Quyết định ban hành Định mức kinh tế - kỹ thuật hoạt động báo in, báo điện tử trên địa bàn tỉnh Cà Mau</t>
  </si>
  <si>
    <t>Đã trình UBND tỉnh tại Tờ trình số 48/TTr-STTTT ngày 31/3/2023</t>
  </si>
  <si>
    <t>Nghị quyết quy định mức chi hỗ trợ cán bộ, công chức, viên chức làm nhiệm vụ thuộc lĩnh vực công nghệ thông tin trên địa bàn tỉnh Cà Mau</t>
  </si>
  <si>
    <t>Tạm thời xin dùng</t>
  </si>
  <si>
    <t>Sở Thông tin và Truyền thông đã có ý kiến đề xuất và được Chủ tịch Ủy ban nhân dân tỉnh thống nhất tạm thời chưa xem xét đề nghị xây dựng Nghị quyết quy  định mức chi hỗ trợ cán bộ, công chức, viên chức làm nhiệm vụ thuộc lĩnh vực công nghệ thông tin trên địa bàn tỉnh Cà Mau (tại Công văn số 4913/UBND-KGVX
ngày 28/6/2023).</t>
  </si>
  <si>
    <t>Nghị quyết quy định nội dung và mức chi thực hiện Dự án truyền thông và giảm nghèo về thông tin giai đoạn 2023 - 2025 trên địa bàn tỉnh Cà Mau</t>
  </si>
  <si>
    <t>Đã trình UBND tỉnh đề nghị xây dựng Nghị quyết</t>
  </si>
  <si>
    <t>Quyết định ban hành Bộ Chỉ số đánh giá chuyển đổi số tỉnh Cà Mau</t>
  </si>
  <si>
    <t>Đã hoàn thành. Sở đã tham mưu Chủ tịch UBND tỉnh ban hành Quyết định số 1072/QĐ-UBND ngày 19/6/2023</t>
  </si>
  <si>
    <t>Chương trình sự kiện "Cà Mau - Điểm đến năm 2023"</t>
  </si>
  <si>
    <t>Sở Văn hóa, Thể thao và Du lịch</t>
  </si>
  <si>
    <t>Tháng 2</t>
  </si>
  <si>
    <t>Đã hoàn thành và UBND tỉnh đã ban hành tại Chương trình số 02/CTr-UBND ngày 16/3/2023</t>
  </si>
  <si>
    <t>Đề án phát triển du lịch tỉnh Cà Mau đến năm 2025, định hướng đến năm 2030</t>
  </si>
  <si>
    <t>Đã ký hợp đồng và hiện đơn vị tư vấn đang xây dựng đề án, dự kiến tháng 10/2023 hoàn thành (theo Công văn 2149/SVHTTDL-QLDL ngày 06/7/2023)</t>
  </si>
  <si>
    <t>Chương trình sự kiện “Cà Mau -Điểm đến 2024”</t>
  </si>
  <si>
    <t>Các sở, ngành có liên quan và UBND các huyện, TP. Cà Mau</t>
  </si>
  <si>
    <t>Tháng 10</t>
  </si>
  <si>
    <t>Đã triển khai đề nghị các huyện đăng ký sự kiện để tổng hợp xây dựng Chương trình chung của tỉnh năm 2024</t>
  </si>
  <si>
    <t>Nghị quyết Hội đồng nhân dân tỉnh về đặt đổi tên đường và công trình công cộng</t>
  </si>
  <si>
    <t>Các sở, ngành cấp tỉnh có liên quan và UBND các huyện, TP. Cà Mau</t>
  </si>
  <si>
    <t>Đã tổng hợp hồ sơ và trình thông qua Hội đồng tư vấn (Công văn số 1825/SVHTTDL-VHGĐ ngày 15/6/2023)</t>
  </si>
  <si>
    <t>Đề án về đào tạo, bồi dưỡng, thu hút tài năng trẻ, năng khiếu trong lĩnh vực sân khấu, nghệ thuật</t>
  </si>
  <si>
    <t>Sở Tư pháp và các sở, ngành cấp tỉnh có liên quan, UBND cấp huyện</t>
  </si>
  <si>
    <t>- Đã ban hành quyết định thành lập Tổ soạn thảo và kế hoạch thực hiện.
- Đã khảo sát, thống kê, thu thập số liệu và đánh giá sự cần thiết.</t>
  </si>
  <si>
    <t>Quyết định ban hành Quy định tiêu chuẩn và việc xét tặng các danh hiệu "Gia đình văn hóa"; "Ấp, khóm văn hóa" và "Xã, phường, thị trấn tiêu biểu" trên địa bàn tỉnh Cà Mau</t>
  </si>
  <si>
    <t>UBND tỉnh đã thống nhất  tạm dừng việc xây dựng dự thảo chờ Nghị định của Chính phủ ban hành (Công văn số 3735/UBND-KGVX ngày 23/5/2023)</t>
  </si>
  <si>
    <t>Biên tập, chỉnh lý nội dung Đề tài Địa chí Cà Mau</t>
  </si>
  <si>
    <t>Các sở, ngành cấp tỉnh có liên quan</t>
  </si>
  <si>
    <t>Đã biên tập xong phần Lịch sử cơ bản hoàn thành 2/3 nội dung
Đã báo cáo cho TT. Tỉnh uỷ và UBND tỉnh tại BC số 259/BC-SVHTTDL ngày 29/6/2023</t>
  </si>
  <si>
    <t>Đề án "Tuyển chọn, đào tạo, bồi dưỡng tài năng thể thao và nhân lực thể thao thành tích cao đến năm 2035"</t>
  </si>
  <si>
    <t>Đã trình UBND tỉnh ban hành tại Tờ trình số 107/TTr-SVHTTDL ngày 19/7/2023</t>
  </si>
  <si>
    <t>Đồ án điều chỉnh cục bộ Quy hoạch phân khu đất thương mại, dịch vụ trên các tuyến đường thuộc thành phố Cà Mau, tỷ lệ 1/2000</t>
  </si>
  <si>
    <t>Sở Xây dựng</t>
  </si>
  <si>
    <t>Các sở, ngành có liên quan</t>
  </si>
  <si>
    <t>Tháng 03</t>
  </si>
  <si>
    <t>Đã có quyết định phê duyệt quy hoạch, đã tổ chức công bố quy hoạch.</t>
  </si>
  <si>
    <t>Điều chỉnh Chương trình phát triển đô thị thành phố Cà Mau</t>
  </si>
  <si>
    <t>Tháng 06</t>
  </si>
  <si>
    <t>Tư vấn đang nghiên cứu lập chương trình (đã gia hạn thời gian đến hết tháng 7 theo Thông báo 1704/TB-VP ngày 07/6/2023</t>
  </si>
  <si>
    <t>Lập Chương trình phát triển đô thị Huyện Năm Căn đến năm 2025, định hướng đến năm 2030</t>
  </si>
  <si>
    <t>Tư vấn đang nghiên cứu lập chương trình (đã gia hạn thời gian đến hết tháng 9 theo Thông báo 1704/TB-VP ngày 07/6/2023</t>
  </si>
  <si>
    <t>Lập đồ án Quy hoạch vùng huyện Đầm Dơi đến năm 2030, định hướng đến năm 2040</t>
  </si>
  <si>
    <t>Đã  Báo cáo thẩm định quy hoạch (số 2036/BCTĐ-SXD ngày 23/6/2023)</t>
  </si>
  <si>
    <t>Lập đồ án Quy hoạch vùng huyện Ngọc Hiển đến năm 2030, định hướng đến năm 2040</t>
  </si>
  <si>
    <t>Đồ án quy hoạch đã được phê duyệt (Quyết định số 391/QĐ-UBND ngày 09/3/2023). Đã thực hiện công bố quy hoạch</t>
  </si>
  <si>
    <t>Lập đồ án Quy hoạch vùng huyện Trần Văn Thời đến năm 2030, định hướng đến năm 2040</t>
  </si>
  <si>
    <t>Đã trình UBND tỉnh phê duyệt Báo cáo thẩm định quy hoạch (số 2116/BCTĐ-SXD ngày 30/6/2023)</t>
  </si>
  <si>
    <t>Quy hoạch vùng huyện Cái Nước đến năm 2030, định hướng đến năm 2040</t>
  </si>
  <si>
    <t>Đã trình UBND tỉnh phê duyệt Báo cáo thẩm định quy hoạch (số 2039/BCTĐ-SXD ngày 26/6/2023)</t>
  </si>
  <si>
    <t xml:space="preserve">Đề án thực hiện các giải pháp chống ngập cho các đô thị trên địa bàn tỉnh Cà Mau </t>
  </si>
  <si>
    <t>Sở Xây dựng đang tìm tư vấn để thực hiện. Xin gia hạn đến tháng 12/2023</t>
  </si>
  <si>
    <t xml:space="preserve">Đề án thực hiện các giải pháp cấp nước hiệu quả ở các khu đô thị, khu công nghiệp tại các vùng chịu ảnh hưởng trực tiếp của hạn hán, nước biển dâng trên địa bàn tỉnh Cà Mau </t>
  </si>
  <si>
    <t>Đang làm công văn xin tạm dừng thực hiện. Xin gia hạn đến tháng 12/2023</t>
  </si>
  <si>
    <t xml:space="preserve">Đề án đề nghị công nhận đô thị Năm Căn, huyện Năm Căn, tỉnh Cà Mau đạt tiêu chí đô thị loại III </t>
  </si>
  <si>
    <t>Sở Xây dựng đang thẩm định Đề cương - Dự toán</t>
  </si>
  <si>
    <t>Đề án đề nghị công nhận đô thị Sông Đốc, Huyện Trần Văn Thời, tỉnh Cà Mau đạt tiêu chí đô thị loại III</t>
  </si>
  <si>
    <t>Đề án đề nghị công nhận thành phố Cà Mau là đô thị loại I trực thuộc tỉnh Cà Mau</t>
  </si>
  <si>
    <t>Đề án sắp xếp, bố trí lại dân cư ven sông rạch, dân cư vùng thiên tai và dân di cư tự do</t>
  </si>
  <si>
    <t>Đề án đã được thông qua các sở ngành tỉnh, tư vấn đang nghiên cứu lại theo ý kiến đóng góp</t>
  </si>
  <si>
    <t>Điều chỉnh Quy hoạch chung xây dựng Đô thị Sông Đốc, huyện Trần Văn Thời, tỉnh Cà Mau đến năm 2035</t>
  </si>
  <si>
    <t>Đồ án điều chỉnh Quy hoạch chung thành phố Cà Mau đến năm 2035</t>
  </si>
  <si>
    <t>Đồ án Quy hoạch phân khu Khu công nghiệp Hòa Trung, huyện Cái Nước, tỉnh Cà Mau, tỷ lệ 1/2000</t>
  </si>
  <si>
    <t>Lập Chương trình phát triển đô thị Huyện Trần Văn Thời đến năm 2025, định hướng đến năm 2030</t>
  </si>
  <si>
    <t>Tư vấn đang nghiên cứu lập chương trình. Đã gia hạn thời gian đến hết tháng 9 theo Thông báo 1704/TB-VP ngày 07/6/2023.</t>
  </si>
  <si>
    <t>Quy hoạch chung Khu du lịch sinh thái Đầm Thị Tường tỷ lệ 1/10000</t>
  </si>
  <si>
    <t>Đồ án quy hoạch đã được báo cáo Ban Cán sự Đảng UBND tỉnh nhiều lần, lần gần nhất là ngày 24/5/2023</t>
  </si>
  <si>
    <t>Quy hoạch phân khu Khu đô thị Sân bay, tỷ lệ 1/2000</t>
  </si>
  <si>
    <t>Nhà thầu lập quy hoạch đang nghiên cứu phương án quy hoạch. Xin gia hạn đến tháng 02/2024</t>
  </si>
  <si>
    <t>Quyết định thay thế Quyết định số 01/2016/QĐ-UBND ngày 24/3/2016 của Ủy ban nhân dân tỉnh, Ban hành Quy định chức năng, nhiệm vụ, quyền hạn và cơ cấu tổ chức của Sở Xây dựng tỉnh Cà Mau.</t>
  </si>
  <si>
    <t>Các sở, ban, ngành, UBND cấp huyện</t>
  </si>
  <si>
    <t>Tổng hợp ý kiến hoàn thiện dự thảo Quyết định và Quy định; Chờ Sở Nội vụ phê duyệt Đề án vị trí việc làm của Sở. Gia hạn đến ngày 10/9/2023 (Công văn số 4601/UBND-NC ngày 19/6/2023)</t>
  </si>
  <si>
    <t>Văn bản quy phạm pháp luật về quản lý, vận hành, quy trình bảo trì, mức chi phí bảo trì các dự án được áp dụng cơ chế đặc thù Chương trình mục tiêu quốc gia</t>
  </si>
  <si>
    <t xml:space="preserve">  </t>
  </si>
  <si>
    <t xml:space="preserve">Đã hoàn thành dự thảo lần 2 tại Công văn số 889/SXD-QLXD ngày 23/03/2023. Hiện nay đã  hoàn thiện dự thảo lần 3.
Hiện nay,  Bộ Xây dựng đã dự thảo Thông tư hướng dẫn gửi các địa phương góp ý tại Công văn số 1526/BXD-GĐ ngày 19/4/2023, chờ Thông tư ban hành để thực hiện các bước tiếp theo  </t>
  </si>
  <si>
    <t>Đề án đầu tư, sửa chữa cơ sở vật chất ngành Y tế giai đoạn 2023 -2025, định hướng đến năm 2030</t>
  </si>
  <si>
    <t>Sở Y tế</t>
  </si>
  <si>
    <t>Sở Tài chính, Sở Kế hoạch và Đầu tư, Sở Xây dựng</t>
  </si>
  <si>
    <t>Đề án mua sắm trang thiết bị ngành Y tế giai đoạn 2023 -2025, định hướng đến năm 2030</t>
  </si>
  <si>
    <t>Sở Tài chính, Sở Kế hoạch và Đầu tư</t>
  </si>
  <si>
    <t>Nghị quyết của Hội đồng nhân dân tỉnh quy định chính sách hỗ trợ mức đóng bảo hiểm y tế cho một số đối tượng trên địa bàn tỉnh Cà Mau giai đoạn 2022 - 2025</t>
  </si>
  <si>
    <t>Các sở,  ngành liên quan và các địa phương</t>
  </si>
  <si>
    <t>Đề án phát triển toàn diện y tế dự phòng trên địa bàn tỉnh Cà Mau</t>
  </si>
  <si>
    <t>Nghị quyết quy định chính sách hỗ trợ kinh phí thực hiện mục tiêu y tế - dân số của tỉnh Cà Mau giai đoạn 2023 - 2027</t>
  </si>
  <si>
    <t xml:space="preserve">Các sở, ngành,  liên quan và các đơn vị trực thuộc </t>
  </si>
  <si>
    <t>Đề án xây dựng thành phố Cà Mau thành trung tâm tổng hợp, chuyên ngành</t>
  </si>
  <si>
    <t>UBND thành phố Cà Mau</t>
  </si>
  <si>
    <t>Rà soát và phê duyệt phương án đơn giản hóa đối với ít nhất 50% TTHC nội bộ thuộc phạm vi quản lý</t>
  </si>
  <si>
    <t>Văn phòng UBND tỉnh</t>
  </si>
  <si>
    <t>Các sở, ban, ngành tỉnh</t>
  </si>
  <si>
    <t>TÌNH HÌNH THỰC HIỆN CHƯƠNG TRÌNH CÔNG TÁC NĂM 2023 CỦA ỦY BAN NHÂN DÂN TỈNH CÀ MAU</t>
  </si>
  <si>
    <t>Phụ lục</t>
  </si>
  <si>
    <t>Thời gian hoàn thành</t>
  </si>
  <si>
    <t>Ban Quản lý Khu Kinh tế</t>
  </si>
  <si>
    <t>Phối hợp với Sở Kế hoạch và Đầu tư, Trung tâm IPEC và liên kết với Ban Quản lý KCN, KCX, KKT, KCNC các tỉnh, thành phố phía Nam thực hiện có hiệu quả công tác xúc tiến đầu tư vào các KCN, KKT.</t>
  </si>
  <si>
    <t>Đề xuất lập điều chỉnh quy hoạch chung KKT Năm Căn đến năm 2040; Kiểm tra, đôn đốc chủ đầu tư đẩy mạnh tiến độ đầu tư hạ tầng KCN Sông Đốc phía Nam; Phối hợp với Sở Xây dựng đẩy nhanh tiến độ hoàn thành, phê duyệt điều chỉnh quy hoạch KCN Hòa Trung.</t>
  </si>
  <si>
    <t>Phối hợp chính quyền các địa phương, nhà đầu tư đẩy nhanh tiến độ giải phóng mặt bằng KCN Sông Đốc phía Nam, KCN Hòa Trung.</t>
  </si>
  <si>
    <t>Ban Dân tộc</t>
  </si>
  <si>
    <t>Triển khai thực hiện hiệu quả “Chương trình mục tiêu quốc gia phát triển kinh tế - xã hội vùng đồng bào DTTS và miền núi, giai đoạn I từ: năm 2021 đến năm 2025” trên địa bàn tỉnh Cà Mau năm 2023:
- Xây dựng Phương án phân bổ chi tiết kế hoạch vốn đầu tư phát triển ngân sách nhà nước thực hiện dự án 5 và 6 thuộc Chương trình theo danh mục dự án đầu tư công trung hạn giai đoạn 2021-2025 và năm 2023.
- Tham mưu dự thảo Kế hoạch của UBND tỉnh thực hiện Chương trình trên địa bàn tỉnh năm 2023.
- Hoàn thành hồ sơ, thủ tục đối với các dự án, tiểu dự án, nội dung thành phần thuộc Chương trình do Ban Dân tộc chủ trì.
- Tham mưu trình dự thảo Kế hoạch của UBND tỉnh về tổ chức kiểm tra, giám sát, đánh giá việc thực hiện Chương trình trên địa bàn tỉnh năm 2023.
- Tham mưu trình dự thảo Báo cáo đánh giá kết quả thực hiện Kế hoạch năm 2023 và dự kiến Kế hoạch thực hiện Chương trình trên địa bàn tỉnh Cà Mau năm 2024.</t>
  </si>
  <si>
    <t xml:space="preserve">
Tháng 3
Tháng 3
Tháng 5
Tháng 5
Tháng 10
</t>
  </si>
  <si>
    <t>Bộ Chỉ huy Quân sự tỉnh</t>
  </si>
  <si>
    <t xml:space="preserve">      Tham mưu Tỉnh ủy, Ủy ban hân dân tỉnh lãnh đạo, chỉ đạo diễn tập khu vực phòng thủ huyện Ngọc Hiển, Đầm Dơi, Cái Nước; diễn tập chiến đấu trong khu vực phòng thủ 25% xã, phường, thị trấn.</t>
  </si>
  <si>
    <t xml:space="preserve">     Tham mưu Ban Chỉ đạo 515 tỉnh tiếp tục thực hiện nghiêm túc kế hoạch tìm kiếm, quy tập hài cốt liệt sĩ và xác định danh tính hài cốt liệt sĩ còn thiếu thông tin giai đoạn 2021 - 2025.</t>
  </si>
  <si>
    <t xml:space="preserve">     Tham mưu Ủy ban nhân dân tỉnh triển khai thực hiện Đề án số 10609/ĐA-BQP ngày 24/9/2018 của Bộ Quốc phòng về xây dựng Hải đội dân quân thường trực tham gia bảo vệ chủ quyền biển đảo trong tình hình mới.</t>
  </si>
  <si>
    <t>Công an tỉnh</t>
  </si>
  <si>
    <t>Xây dựng Đề án “Đẩy mạnh xây dựng lực lượng Công an tỉnh Cà Mau thật sự trong sạch, vững mạnh, chính quy, tinh nhuệ, hiện đại, đáp ứng yêu cầu nhiệm vụ trong tình hình mới”.</t>
  </si>
  <si>
    <t xml:space="preserve">Tham mưu UBND tỉnh xây dựng Đề án "công an phường điển hình, kiểu mẫu về an ninh, trật tự và văn minh đô thị" </t>
  </si>
  <si>
    <t>Tham mưu UBND tỉnh đề xuất BCSĐ UBND tỉnh trình Ban Thường vụ Tỉnh ủy ban hành nghị quyết đẩy mạnh triển khai Đề án 06</t>
  </si>
  <si>
    <t>V</t>
  </si>
  <si>
    <t>Xây dựng Đề án xuất khẩu điện vùng biển ngoài khơi tỉnh Cà Mau; trong đó có dự án xuất khẩu năng lượng tái tạo từ tỉnh Cà Mau sang Singapore</t>
  </si>
  <si>
    <t>Xây dựng và trình duyệt Kế hoạch hành động thực hiện Chiến lược xuất nhập khẩu hàng hóa đến năm 2030 trên địa bàn tỉnh Cà Mau; xây dựng và thực hiện có hiệu quả Kế hoạch phát triển xuất khẩu hàng hóa năm 2023.</t>
  </si>
  <si>
    <t>Xây dựng và đưa vào vận hành dự án Phần mềm quản lý cơ sở dữ liệu ngành công thương</t>
  </si>
  <si>
    <t>Hoàn thành hồ sơ thành lập 1 - 2 cụm công nghiệp trên địa bàn tỉnh:
- Phối hợp với Ủy ban nhân dân các huyện, thành phố Cà Mau xác định các cụm công nghiệp ưu tiên mời gọi đầu tư thành lập cụm công nghiệp.
- Phối hợp với Sở Kế hoạch và Đầu tư mời gọi đầu tư hạ tầng kỹ thuật cụm công nghiệp đối với các cụm được ưu tiên mời gọi đầu tư.
- Tổ chức thẩm định xét chọn đơn vị làm chủ đầu tư hạ tầng kỹ thuật cụm công nghiệp (khi có doanh nghiệp đăng ký).
- Ủy ban nhân dân cấp huyện chủ trì, phối hợp với doanh nghiệp, hợp tác xã đầu tư xây dựng hạ tầng kỹ thuật lập hồ sơ thành lập cụm công nghiệp gửi Sở Công Thương thẩm định.
- Thẩm định Báo cáo đầu tư thành lập cụm công nghiệp và báo cáo UBND tỉnh quyết định.</t>
  </si>
  <si>
    <t>Tháng 3
Tháng 6
01/8/2023
30/9/2023
20/12/2023</t>
  </si>
  <si>
    <t>VI</t>
  </si>
  <si>
    <t>Sở Giao thông vận tải</t>
  </si>
  <si>
    <t>Đề án nâng cấp, mở rộng các tuyến đường về trung tâm xã; những tuyến đường giao thông kết nối với các khu đô thị, khu kinh tế biển, hạ tầng các bến cá.</t>
  </si>
  <si>
    <t>Dự án Hệ thống quản lý cơ sở dữ liệu ngành giao thông</t>
  </si>
  <si>
    <t>Giải ngân 100% nguồn vốn sự nghiệp có tính chất đầu tư (kể cả nguồn vốn quản lý, bảo trì đường bộ)</t>
  </si>
  <si>
    <t>VII</t>
  </si>
  <si>
    <t>Triển khai kế hoạch chuyển đổi số năm 2023, đặc biệt là việc thúc đẩy thanh toán không dùng tiền mặt trong trường học và cơ sở giáo dục.</t>
  </si>
  <si>
    <t>Sơ kết 3 năm thực hiện Đề án Sắp xếp, phát triển mạng lưới trường, lớp giai đoạn 2020 - 2025, định hướng đến năm 2030</t>
  </si>
  <si>
    <t>Trước ngày 10/8</t>
  </si>
  <si>
    <t>Hoàn thiện bộ tài liệu giáo dục địa phương lớp 2, 3, 4, 7, 8, 10, 11</t>
  </si>
  <si>
    <t>VIII</t>
  </si>
  <si>
    <t>Giải pháp thúc đẩy tăng trưởng kinh tế năm 2023:
- Đề xuất các kịch bản tăng trưởng phù hợp (khi có tỉnh huống phát sinh).
- Tổng hợp báo cáo tình hình thực hiện các nhiệm vụ đặt ra trong Kế hoạch phát triển kinh tế - xã hội năm 2023.
- Tham mưu đôn đốc, chỉ đạo đẩy nhanh tiến độ thực hiện và giải ngân Kế hoạch đầu tư công năm 2023.
- Tham mưu chỉ đạo triển khai thực hiện hoàn thành các dự án sử dụng nguồn vốn Chương trình phục hồi và phát triển kinh tế - xã hội.</t>
  </si>
  <si>
    <t>Thường xuyên</t>
  </si>
  <si>
    <t>Tăng cường công tác xúc tiến đầu tư năm 2023:
- Giải pháp nâng cao Chỉ số Năng lực cạnh tranh cấp tỉnh PCI
- Giải pháp mời gọi các dự án đầu tư trọng tâm, trọng điểm.
- Giải quyết khó khăn, vướng mắc của các nhà đầu tư và xử lý các dự án chậm tiến độ</t>
  </si>
  <si>
    <t xml:space="preserve">
Tháng 6
Tháng 6
Thường xuyên</t>
  </si>
  <si>
    <t>IX</t>
  </si>
  <si>
    <t>Đẩy mạnh phát triển doanh nghiệp khoa học và công nghệ trên địa bàn tỉnh Cà Mau (có ít nhất 02 doanh nghiệp KH&amp;CN được thành lập)</t>
  </si>
  <si>
    <t>Hoàn thiện hệ sinh thái khởi nghiệp, khuyến khích, hỗ trợ cộng đồng khởi nghiệp đổi mới sáng tạo tham gia phát triển kinh tế - xã hội:
- Hình thành các câu lạc bộ khởi nghiệp trong các trường đại học, cao đẳng trên địa bàn tỉnh.
- Từng bước hoàn thiện hệ sinh thải khởi nghiệp của tỉnh (thành lập Câu lạc bộ doanh nghiệp khởi nghiệp của tỉnh; Hội đồng tư vấn, cố vấn khởi nghiệp cấp tỉnh).
- Có ít nhất 02 sản phẩm được hình thành từ doanh nghiệp khởi nghiệp đổi mới sáng tạo</t>
  </si>
  <si>
    <t>Triển khai nhiệm vụ truy xuất nguồn gốc sản phẩm, hàng hóa theo Quyết định số 1721/QĐ-UBND ngày 11/9/2021 của UBND tỉnh phê duyệt Kế hoạch triển khai, áp dụng và quản lý hệ thống truy xuất nguồn gốc trên địa bàn tỉnh Cà Mau giai đoạn 2021-2025. Trong năm 2023, xây dựng cho 20 sản phẩm OCOP đã được xếp loại phân hạng đưa lên Cổng Truy xuất nguồn gốc của tỉnh.</t>
  </si>
  <si>
    <t>X</t>
  </si>
  <si>
    <t>Tăng cường chuyển đổi số trong lĩnh vưc lao động, người có công và xã hội:
- Trình xin chủ trương, phê duyệt dự toán và triển khai thực hiện các Dự án: nâng cấp phần mền quản lý lao động; thực hiện số hóa hồ sơ và ứng dụng CNTT trong quản lý hồ sơ người có công với cách mạng; xây dựng cơ sở dữ liệu và số hóa hồ sơ đối tượng bảo trợ xã hội.
- Cải thiện tỷ lệ sử dụng dịch vụ công trực tuyến trong lĩnh vực Lao động - Thương binh và Xã hội (tỷ lệ hồ sơ trực tuyến đạt 30% trở lên, tỷ lệ số hóa hồ sơ kết quả giải quyết thủ tục hành chính đạt 70%).</t>
  </si>
  <si>
    <t>Thưc hiện đồng bộ, hiệu quả các giải pháp hỗ trợ phát triển thị trường lao động gắn với giải quyết việc làm, xuất khẩu lao động năm 2023:
- Tổ chức triển khai thực hiện Chương trình hỗ trợ phát triển thị trường lao động trên địa bàn tỉnh Cà Mau năm 2023.
- Tổ chức 04 đợt tuyên truyền, tư vấn giới thiệu việc làm năm 2023.
- Dự thảo Kế hoạch của UBND tỉnh Triển khai thực hiện Kế hoạch số 142-KH/TU ngày 08/02/2023 của Ban Thường vụ Tỉnh ủy triển khai thực hiện Chỉ thị số 20-CT/TW của Ban Bí thư; triển khai Kế hoạch đến cơ sở; cơ sở xây dựng kế hoạch và triển khai thực hiện.
- Xây dựng kế hoạch kiểm tra, giám sát, đánh giá tình hình thực hiện công tác giải quyết việc làm trên địa bàn tỉnh Cà Mau năm 2023</t>
  </si>
  <si>
    <t xml:space="preserve">
Tháng 3
Từ 20/4/2023 đến 15/8/2023
15/3/2023
Tháng 4</t>
  </si>
  <si>
    <t>Phát triển giáo dục nghề nghiệp chất lượng cao đáp ứng nhu cầu của thị trường lao động:
- Tham mưu ban hành Kế hoạch.
- Triển khai thực hiện.
- Sơ kết thực hiện Kế hoạch.</t>
  </si>
  <si>
    <t xml:space="preserve">
Tháng 9
Tháng 10
Tháng 12</t>
  </si>
  <si>
    <t>XI</t>
  </si>
  <si>
    <t>Đẩy nhanh tiến độ sắp xếp tổ chức, bộ máy các cơ quan, đơn vị: 
- Báo cáo, đề xuất Chủ tịch UBND tỉnh việc sắp xếp, tổ chức bộ máy và thực hiện sắp xếp tổ chức bộ máy các cơ quan, đơn vị sau khi có ý kiến chỉ đạo của Chủ tịch UBND tỉnh.
- Báo cáo UBND tỉnh việc tổ chức lại Trung tâm Y tế cấp huyện.
- Báo cáo UBND tỉnh việc tổ chức bộ máy quản lý trật tự đô thị tại các huyện, thành phố Cà Mau.
- Xây dựng Đề án vị trí việc làm trên toàn tỉnh.</t>
  </si>
  <si>
    <t xml:space="preserve">
Tháng 2
Tháng 2
Tháng 3
Tháng 3</t>
  </si>
  <si>
    <t>Tổ chức sắp xếp các đơn vị hành chính:
- Tham mưu UBND tỉnh Kế hoạch tổ chức thực hiện sắp xếp đơn vị hành chính cấp huyện, cấp xã giai đoạn 2023 - 2030 trên địa bàn tỉnh Cà Mau.
- Tham mưu UBND tỉnh Phương án sắp xếp đơn vị hành chính cấp xã giai đoạn 2023 - 2025 và giai đoạn 2026 - 2030 trên địa bàn tỉnh Cà Mau, trình Chính phủ xem xét, quyết định.
- Tham mưu UBND tỉnh Đề án sắp xếp đơn vị hành chính cấp xã giai đoạn 2023 - 2025 và giai đoạn 2026 - 2030 trên địa bàn tỉnh Cà Mau (thông qua Hội đồng nhân dân tỉnh kỳ họp cuối năm trước khi gửi Bộ Nội vụ thẩm định).</t>
  </si>
  <si>
    <t xml:space="preserve">Tháng 4
Tháng 6
Tháng 12
</t>
  </si>
  <si>
    <t>Tăng cường, đẩy mạnh công tác kiểm tra công vụ; đảm bảo kỷ cương, kỷ luật hành chính công vụ (thực hiện kiểm tra công vụ đột xuất và định kỳ theo kế hoạch)</t>
  </si>
  <si>
    <t>Sắp xếp, sáp nhập Trường Cao đẳng nghể Việt Nam - Hàn Quốc và Trường Cao đẳng cộng đồng Cà Mau</t>
  </si>
  <si>
    <t>XII</t>
  </si>
  <si>
    <t>Nâng cao năng suất tôm nuôi trên địa bàn tỉnh (tăng thêm 15%)</t>
  </si>
  <si>
    <t>Tháo gỡ, khắc phục hạn chế trong giao khoán đất lâm nghiệp; tiến hành sắp xếp 02 công ty lâm nghiệp; sắp xếp ổn định dân cư rừng phòng hộ biển Tây</t>
  </si>
  <si>
    <t>Tổ chức Festival tôm và Diễn đàn kết nối sản phẩm OCOP vùng đồng bằng sông Cửu Long tại tỉnh Cà Mau trong chuỗi sự kiện Cà Mau - điểm đến năm 2023.</t>
  </si>
  <si>
    <t>XIII</t>
  </si>
  <si>
    <t>Thực hiện rà soát, đánh giá kết quả hoạt động của các đơn vị sự nghiệp công lập để tham mưu cấp thẩm quyền phân loại, giao quyền tự chủ, tự chịu trách nhiệm về thực hiện nhiệm vụ, tổ chức bộ máy, biên chế và tài chính (bao gồm số ĐVSN tự bảo đảm chi thường xuyên,  số ĐVSN tự bảo đảm một phần chi thường xuyên, số ĐVSN do Nhà nước bảo đảm chi thường xuyên....)</t>
  </si>
  <si>
    <t>Rà soát, tổ chức bán đấu giá quyền sử dụng đất, tài sản gắn liền với đất của các trụ sở (tuyến đường Phan Ngọc Hiển, Trần Hưng Đạo và tuyến đường Quản lộ Phụng Hiệp), dự kiến nguồn thu từ việc bán đấu giá các tài sản để nộp ngân sách nhà nước.</t>
  </si>
  <si>
    <t>Tham mưu UBND tỉnh xây dựng Kế hoạch thu hồi tạm ứng ngân sách và tình hình tất toán các dự án, công trình hoàn thành</t>
  </si>
  <si>
    <t>XIV</t>
  </si>
  <si>
    <t xml:space="preserve">Hoàn thành công tác bồi thường, giải phóng mặt bằng và bàn giao mặt bằng sạch cho Chủ đầu tư dự án công trình Bệnh viện Đa khoa Cà Mau, quy mô 1.200 giường và các chủ đầu tư dự án xây dựng hạ tầng chung các công trình thuộc lĩnh vực Y tế. </t>
  </si>
  <si>
    <t>Hoàn thành dự thảo Báo cáo về nội dung lấy ý kiến Nhân dân đối với dự thảo Luật Đất đai sửa đổi</t>
  </si>
  <si>
    <t>Hoàn thành công tác bồi thường, giải phóng mặt bằng và bàn giao mặt bằng sạch cho Chủ đầu tư Dự án thành phần đoạn Hậu Giang - Cà Mau thuộc Dự án xây dựng công trình đường bộ cao tốc Bắc - Nam phía Đông giai đoạn 2021 - 2025.</t>
  </si>
  <si>
    <t>100% cơ sở gây ô nhiễm môi trường nghiêm trọng được xử lý.</t>
  </si>
  <si>
    <t>Thực hiện mô hình thí điểm thu gom, phân loại chất thải tại nguồn trên địa bàn toàn Phường 2, thành phố Cà Mau.</t>
  </si>
  <si>
    <t>Hoàn thành công tác thẩm định, trình phê duyệt Kế hoạch sử dụng đất cấp huyện năm 2024.</t>
  </si>
  <si>
    <t>Trước ngày 20/12</t>
  </si>
  <si>
    <t>Kiểm tra, xử lý việc quản lý, sử dụng đất của tổ chức quản lý đất công (ít nhất 04 khu đất) và tổ chức kinh tế được Nhà nước giao đất, cho thuê đất để thực hiện dự án đầu tư (ít nhất 04 dự án) trên địa bàn tỉnh Cà Mau</t>
  </si>
  <si>
    <t>Trước ngày 30/11</t>
  </si>
  <si>
    <t>XV</t>
  </si>
  <si>
    <t xml:space="preserve">Đưa vào vận hành Trung tâm giám sát, điều hành thông minh (IOC) </t>
  </si>
  <si>
    <t>Xây dựng Kho dữ liệu dùng chung và Cổng dịch vụ dữ liệu mở (Open Data)</t>
  </si>
  <si>
    <t>Tham mưu UBND tỉnh ban hành tiêu chí và triển khai công cụ đánh giá DTI (Thực hiện đo lường, đánh giá, xếp hạng mức độ chuyển đổi số) đối với các cơ quan, đơn vị, địa phương tỉnh quản lý.</t>
  </si>
  <si>
    <t>XVI</t>
  </si>
  <si>
    <t>Triển Khai Chương trình Cà Mau - Điểm đến năm 2023:
- Xây dựng kế hoạch chi tiết để thực hiện các sự kiện.
- Tổ chức các hoạt động theo Chương trình đã được ban hành.</t>
  </si>
  <si>
    <t xml:space="preserve">
Tháng 3
Năm 2023</t>
  </si>
  <si>
    <t>Phấn đấu khách du lịch tăng 18%, doanh thu tăng 20% so với cùng kỳ</t>
  </si>
  <si>
    <t>Lập đề án tu bổ, tôn tạo: 02 di tích quốc gia (Đầm Dơi - Cái Nước - Chà Là, Bến Vàm Lũng), 02 di tích cấp tỉnh: Khu Căn cứ Tỉnh ủy tại Xẻo Đước, Khu Căn cứ Tỉnh ủy tại Lung Lá Nhà Thể), Khu Tưởng niệm Chủ tịch Hồ Chí Minh:
- Phối hợp với các đơn vị liên quan khảo sát, thu thập số liệu, phục vụ lập dự án.
- Lập Đề án thực hiện phương án trùng tu, tôn tạo di tích.
- Triển khai thực hiện</t>
  </si>
  <si>
    <t xml:space="preserve">
Tháng 4
Tháng 7
Tháng 8 đến tháng 12</t>
  </si>
  <si>
    <t>XVII</t>
  </si>
  <si>
    <t>Đề án đầu tư, sửa chữa cơ sở vật chất ngành tế giai đoạn 2023 - 2025, định hướng đến năm 2030; Đề án mua sắm trang thiết bị ngành y tế giai đoạn 2023 - 2025, định hướng đến năm 2030</t>
  </si>
  <si>
    <t>Đề án phát triển toàn diện y tế dự phòng trên địa bàn bàn tỉnh Cà Mau; Đề án đưa các Trung tâm Y tế về cấp huyện quản lý</t>
  </si>
  <si>
    <t>Xây dựng đề án phát triển nguồn nhân lực y tế đến năm 2025, định hướng đến năm 2030</t>
  </si>
  <si>
    <t>Triển khai đạt chỉ tiêu kế hoạch thúc đẩy phát triển và sử dụng nền tảng số y tế thực hiện chương trình chuyển đổi số quốc gia trên địa bàn tỉnh Cà Mau đến năm 2025, định hướng đến năm 2030:
- &gt; 90% hồ sơ sức khoẻ điện tử cá nhân được tạo lập.
- 100% cơ sở y tế triển khai tư vấn, đặt lịch khám, chữa bệnh từ xa.
- Tất cả các Bệnh viện triển khai thanh toán không dùng tiền mặt.</t>
  </si>
  <si>
    <t>XVIII</t>
  </si>
  <si>
    <t>Điều chỉnh Quy hoạch chung xây dựng Đô thị Sông Đốc, Huyện Trần Văn Thời, tỉnh Cà Mau đến năm 2035</t>
  </si>
  <si>
    <t>Đồ án điều chỉnh Quy hoạch phân khu khu Dịch vụ - dân cư Khu công nghiệp Hòa Trung, huyện Cái Nước, tỉnh Cà Mau, tỷ lệ 1/2000</t>
  </si>
  <si>
    <t>Kiểm tra chấn chỉnh năng lực của chủ đầu tư; năng lực của đơn vị tư vấn, đảm bảo chất lượng, an toàn, hiệu quả trong hoạt động xây dựng:
- Xây dựng, ban hành kế hoạch thực hiện
- Triển khai và báo cáo kết quả</t>
  </si>
  <si>
    <t xml:space="preserve">
Tháng 3
Trong năm</t>
  </si>
  <si>
    <t>Tăng cường công tác kiểm tra trong hoạt động kinh doanh vật liệu xây dựng
- Xây dựng, ban hành kế hoạch thực hiện
- Triển khai và báo cáo kết quả</t>
  </si>
  <si>
    <t xml:space="preserve">
Tháng 3
Trong năm</t>
  </si>
  <si>
    <t>XIX</t>
  </si>
  <si>
    <t>Sở Tư pháp</t>
  </si>
  <si>
    <t>Tập trung chỉ đạo nâng cao hiệu lực, hiệu quả công tác tuyên truyền, phổ biến giáo dục pháp luật trên địa bàn tỉnh; triển khai các Luật mới ban hành, Luật bổ sung sửa đổi, nghị quyết được Quốc hội khóa XV thông qua tại Kỳ họp thứ 4</t>
  </si>
  <si>
    <t>Triển khai đấu thầu thực hiện Dự án số hóa dữ liệu lịch sử hộ tịch trên địa bàn tỉnh, kết nối cơ sở dữ liệu dân cư quốc gia.</t>
  </si>
  <si>
    <t>Cập nhật, theo dõi, đôn đốc các đơn vị hoàn thành công tác tham mưu ban hành văn bản quy phạm pháp luật.</t>
  </si>
  <si>
    <t>XX</t>
  </si>
  <si>
    <t>Thanh tra tỉnh</t>
  </si>
  <si>
    <t>Tập trung rà soát, phân loại và xử lý các kiến nghị, kết luận thanh tra còn tồn đọng từ các năm trước chưa thực hiện xong</t>
  </si>
  <si>
    <t>Thanh tra chuyên đề việc quy hoạch và thực hiện quy hoạch xây dựng theo chỉ đạo của Thanh tra Chính phủ</t>
  </si>
  <si>
    <t>XXI</t>
  </si>
  <si>
    <t>Theo dõi, đôn đốc tiến độ thực hiện nhiệm vụ của các cơ quan, đơn vị, địa phương theo Phương châm ba có: "Có kỷ cương - Có trách nhiệm - Có hiệu quả" và ba không : "Không chậm, Không sai, Không sót việc".</t>
  </si>
  <si>
    <t xml:space="preserve">Năm 2023 </t>
  </si>
  <si>
    <t>Đẩy mạnh cải cách hành chính, trong đó tập trung vào triển khai thực hiện thí điểm TTHC thuộc thẩm quyền giải quyết của cấp tỉnh giao cho cấp huyện tiếp nhận; Hệ thống nhận diện hình ảnh và thông tin dữ liệu công dân tại Bộ phận Một cửa cấp huyện, cấp xã; ưu tiên thực hiện hoàn thành các mục tiêu số hóa hồ sơ, kết quả giải quyết thủ tục hành chính theo quy định; đẩy mạnh thanh toán trực tuyến trên Cổng Dịch vụ công quốc gia, đặc biệt là đối với lĩnh vực đất đai.</t>
  </si>
  <si>
    <t>Đẩy mạnh hợp tác quốc tế, mở rộng quan hệ với các đối tác nước ngoài, giới thiệu các đối tác, nhà đầu tư có tiềm năng đến đầu tư tại địa phương.</t>
  </si>
  <si>
    <t>TÌNH HÌNH THỰC HIỆN NHIỆM VỤ TRỌNG TÂM NĂM 2023 CỦA CÁC SỞ, BAN, NGÀNH TỈNH</t>
  </si>
  <si>
    <t>(Kèm theo Báo cáo số        /BC-SKHĐT ngày      /7/2023 của Sở Kế hoạch và Đầu tư tỉnh Cà Mau)</t>
  </si>
  <si>
    <t>Lũy kế</t>
  </si>
  <si>
    <t>Ước thực hiện</t>
  </si>
  <si>
    <t>% so kế hoạch</t>
  </si>
  <si>
    <t>% so cùng kỳ</t>
  </si>
  <si>
    <t>Tổng mức bán lẻ hàng hóa và doanh thu dịch vụ</t>
  </si>
  <si>
    <t>Thu nội địa</t>
  </si>
  <si>
    <t>Thu hải quan</t>
  </si>
  <si>
    <t>Thu ngân sách, trong đó</t>
  </si>
  <si>
    <t>Chi ngân sách, trong đó</t>
  </si>
  <si>
    <t>Chi đầu tư phát triển</t>
  </si>
  <si>
    <t>Chi thường xuyên</t>
  </si>
  <si>
    <t>Tín dụng, ngân hàng</t>
  </si>
  <si>
    <t>Tổng vốn huy động tín dụng</t>
  </si>
  <si>
    <t>Tổng dư nợ tín dụng</t>
  </si>
  <si>
    <t>Xuất, nhập khẩu</t>
  </si>
  <si>
    <t>Kim ngạch nhập khẩu</t>
  </si>
  <si>
    <t>Thu hút vốn FDI</t>
  </si>
  <si>
    <t>Tổng vốn đầu tư công, trong đó</t>
  </si>
  <si>
    <t>Tỷ lệ giải ngân vốn đầu tư công</t>
  </si>
  <si>
    <t>Đầu quý</t>
  </si>
  <si>
    <t>Cuối quý</t>
  </si>
  <si>
    <t>A</t>
  </si>
  <si>
    <t>Kinh tế</t>
  </si>
  <si>
    <t>Công nghiệp và xây dựng</t>
  </si>
  <si>
    <t>Dịch vụ</t>
  </si>
  <si>
    <t>Thuế sản phẩm</t>
  </si>
  <si>
    <t>Nông, lâm nghiệp và thủy sản</t>
  </si>
  <si>
    <t>Vốn đầu tư công, trong đó</t>
  </si>
  <si>
    <t>Nông thôn mới</t>
  </si>
  <si>
    <t>Số xã đạt chuẩn nông thôn mới nâng cao</t>
  </si>
  <si>
    <t>Số xã đạt chuẩn nông thôn mới kiểu mẫu</t>
  </si>
  <si>
    <t>Số huyện đạt chuẩn nông thôn mới</t>
  </si>
  <si>
    <t>Số huyện đạt chuẩn nông thôn mới nâng cao</t>
  </si>
  <si>
    <t>Số huyện đạt chuẩn nông thôn mới kiểu mẫu</t>
  </si>
  <si>
    <t>Phát triển du lịch</t>
  </si>
  <si>
    <t>Tổng khách du lịch, trong đó</t>
  </si>
  <si>
    <t>Khách trong nước</t>
  </si>
  <si>
    <t>Khách nước ngoài</t>
  </si>
  <si>
    <t>Doanh thu du lịch</t>
  </si>
  <si>
    <t>Doanh nghiệp, hợp tác xã</t>
  </si>
  <si>
    <t>Doanh nghiệp thành lập mới</t>
  </si>
  <si>
    <t>Số vốn</t>
  </si>
  <si>
    <t>Số doanh nghiệp hoạt động trở lại</t>
  </si>
  <si>
    <t>Hợp tác xã thành lập mới</t>
  </si>
  <si>
    <t>Xã hội</t>
  </si>
  <si>
    <t>Số nhà tạm, nhà dột nát</t>
  </si>
  <si>
    <t>Số vụ tai nạn giao thông, trong đó</t>
  </si>
  <si>
    <t>Số người chết, bị thương</t>
  </si>
  <si>
    <t>Số vụ cháy, nổ, trong đó</t>
  </si>
  <si>
    <t>Thiệt hại về tài sản do cháy, nổ</t>
  </si>
  <si>
    <t>xã</t>
  </si>
  <si>
    <t>huyện</t>
  </si>
  <si>
    <t>lượt khách</t>
  </si>
  <si>
    <t>DN</t>
  </si>
  <si>
    <t>HTX</t>
  </si>
  <si>
    <t>B</t>
  </si>
  <si>
    <t>người</t>
  </si>
  <si>
    <t>nhà</t>
  </si>
  <si>
    <t>vụ</t>
  </si>
  <si>
    <t>hộ</t>
  </si>
  <si>
    <t>Triệu đồng</t>
  </si>
  <si>
    <t>Chỉ số phát triển công nghiệp IIP</t>
  </si>
  <si>
    <t>ƯỚC MỘT SỐ CHỈ TIÊU PHÁT TRIỂN KINH TẾ TỈNH CÀ MAU THÁNG 3 NĂM 2025</t>
  </si>
  <si>
    <t>(Kèm theo Báo cáo số           /BC-STC ngày       tháng 3 năm 2025 của Sở Tài chính)</t>
  </si>
  <si>
    <t xml:space="preserve"> - </t>
  </si>
  <si>
    <t xml:space="preserve"> -</t>
  </si>
  <si>
    <t>-</t>
  </si>
  <si>
    <t>Quý 1/2024</t>
  </si>
  <si>
    <t>Phụ lục 5</t>
  </si>
  <si>
    <t>Hiện nay Bộ Tài chính chưa công bố</t>
  </si>
  <si>
    <t>Số doanh nghiệp tạm ngừng, giải thể</t>
  </si>
  <si>
    <t>(Kèm theo Báo cáo số -BC/TU ngày  /3/2025 của Ban Thường vụ Tỉnh ủy)</t>
  </si>
  <si>
    <t>Tổng sản phẩm trên địa bàn (giá hiện hành)*</t>
  </si>
  <si>
    <t>Tổng sản phẩm trên địa bàn (giá so sánh)*</t>
  </si>
  <si>
    <t>Thu ngân sách*, trong đó</t>
  </si>
  <si>
    <t>Chi ngân sách*, trong đó</t>
  </si>
  <si>
    <t>Tổng vốn đầu tư toàn xã hội*</t>
  </si>
  <si>
    <t>Số hộ nghèo giảm*</t>
  </si>
  <si>
    <t>Giải quyết việc làm*</t>
  </si>
  <si>
    <t>Số xã đạt chuẩn nông thôn mới*</t>
  </si>
  <si>
    <r>
      <rPr>
        <b/>
        <i/>
        <u/>
        <sz val="14"/>
        <rFont val="Times New Roman"/>
        <family val="1"/>
      </rPr>
      <t xml:space="preserve">Ghi chú: </t>
    </r>
    <r>
      <rPr>
        <sz val="14"/>
        <rFont val="Times New Roman"/>
        <family val="1"/>
      </rPr>
      <t>Dấu (*) là chỉ tiêu Nghị quyết của Tỉnh ủy về phương hướng, nhiệm vụ năm 2025</t>
    </r>
  </si>
  <si>
    <r>
      <t xml:space="preserve">Cơ cấu kinh tế (giá thực tế) </t>
    </r>
    <r>
      <rPr>
        <b/>
        <sz val="14"/>
        <rFont val="Times New Roman"/>
        <family val="1"/>
      </rPr>
      <t>*</t>
    </r>
  </si>
  <si>
    <t xml:space="preserve">  + Ngư, nông, lâm nghiệp</t>
  </si>
  <si>
    <t xml:space="preserve">  + Công nghiệp, xây dựng</t>
  </si>
  <si>
    <t xml:space="preserve">  + Dịch vụ</t>
  </si>
  <si>
    <t xml:space="preserve"> + Thuế nhập khẩu, thuế sản phẩm</t>
  </si>
  <si>
    <t>GRDP bình quân đầu người (giá hiện hành)</t>
  </si>
  <si>
    <t>Tổng sản lượng thủy sản</t>
  </si>
  <si>
    <t>Tấn</t>
  </si>
  <si>
    <t>Trong đó: tôm</t>
  </si>
  <si>
    <t>Sản lượng nuôi trồng</t>
  </si>
  <si>
    <t>Sản lượng khai thác</t>
  </si>
  <si>
    <t>Diện tích nuôi tôm thâm canh và siêu thâm canh</t>
  </si>
  <si>
    <t>Ha</t>
  </si>
  <si>
    <t>Trong đó, diện tích nuôi tôm siêu thâm canh</t>
  </si>
  <si>
    <t>Diện tích nuôi tôm quảng canh cải tiến</t>
  </si>
  <si>
    <t>Giá trị một số sản phẩm công nghiệp chủ yếu:</t>
  </si>
  <si>
    <t xml:space="preserve">     - Sản lượng chế biến hàng tôm</t>
  </si>
  <si>
    <t xml:space="preserve">      - Khí thương phẩm</t>
  </si>
  <si>
    <t>Triệu m3</t>
  </si>
  <si>
    <t xml:space="preserve">      - Khí hóa lỏng</t>
  </si>
  <si>
    <t xml:space="preserve">      - Sản lượng điện sản xuất</t>
  </si>
  <si>
    <t>Triệu KWh</t>
  </si>
  <si>
    <t xml:space="preserve">      - Sản lượng phân bón</t>
  </si>
  <si>
    <r>
      <t xml:space="preserve">Tỷ lệ đô thị hóa </t>
    </r>
    <r>
      <rPr>
        <b/>
        <sz val="14"/>
        <rFont val="Times New Roman"/>
        <family val="1"/>
      </rPr>
      <t>*</t>
    </r>
  </si>
  <si>
    <r>
      <t xml:space="preserve">Tốc độ tăng năng suất lao động xã hội tối thiểu </t>
    </r>
    <r>
      <rPr>
        <b/>
        <sz val="11"/>
        <rFont val="Times New Roman"/>
        <family val="1"/>
      </rPr>
      <t>*</t>
    </r>
  </si>
  <si>
    <r>
      <t xml:space="preserve">Tỷ lệ lao động ngư nông lâm nghiệp trong cơ cấu lao động </t>
    </r>
    <r>
      <rPr>
        <b/>
        <sz val="14"/>
        <rFont val="Times New Roman"/>
        <family val="1"/>
      </rPr>
      <t>*</t>
    </r>
  </si>
  <si>
    <r>
      <t xml:space="preserve">Tỷ lệ LĐXH qua đào tạo (không kể truyền nghề) </t>
    </r>
    <r>
      <rPr>
        <b/>
        <sz val="14"/>
        <rFont val="Times New Roman"/>
        <family val="1"/>
      </rPr>
      <t>*</t>
    </r>
  </si>
  <si>
    <t>Trường học đạt chuẩn quốc gia</t>
  </si>
  <si>
    <t>Trường</t>
  </si>
  <si>
    <r>
      <t xml:space="preserve">Số giường bệnh/vạn dân </t>
    </r>
    <r>
      <rPr>
        <b/>
        <sz val="14"/>
        <rFont val="Times New Roman"/>
        <family val="1"/>
      </rPr>
      <t>*</t>
    </r>
  </si>
  <si>
    <t>Giường</t>
  </si>
  <si>
    <t>Số bác sĩ/vạn dân</t>
  </si>
  <si>
    <r>
      <t xml:space="preserve">Tỷ lệ dân số tham gia BHYT </t>
    </r>
    <r>
      <rPr>
        <b/>
        <sz val="14"/>
        <rFont val="Times New Roman"/>
        <family val="1"/>
      </rPr>
      <t>*</t>
    </r>
  </si>
  <si>
    <r>
      <t xml:space="preserve">Mức giảm tỷ lệ hộ nghèo </t>
    </r>
    <r>
      <rPr>
        <b/>
        <sz val="14"/>
        <rFont val="Times New Roman"/>
        <family val="1"/>
      </rPr>
      <t>*</t>
    </r>
  </si>
  <si>
    <t>Môi trường</t>
  </si>
  <si>
    <r>
      <t xml:space="preserve">Tỷ lệ che phủ rừng và cây phân tán </t>
    </r>
    <r>
      <rPr>
        <b/>
        <sz val="14"/>
        <rFont val="Times New Roman"/>
        <family val="1"/>
      </rPr>
      <t>*</t>
    </r>
  </si>
  <si>
    <r>
      <t xml:space="preserve">Tỷ lệ dân số nông thôn sử dụng nước hợp vệ sinh </t>
    </r>
    <r>
      <rPr>
        <b/>
        <sz val="14"/>
        <rFont val="Times New Roman"/>
        <family val="1"/>
      </rPr>
      <t>*</t>
    </r>
  </si>
  <si>
    <r>
      <t xml:space="preserve">Tỷ lệ rác thải đô thị và khu, cụm công nghiệp được thu gom xử lý </t>
    </r>
    <r>
      <rPr>
        <b/>
        <sz val="14"/>
        <rFont val="Times New Roman"/>
        <family val="1"/>
      </rPr>
      <t>*</t>
    </r>
  </si>
  <si>
    <t>Xây dựng Đảng</t>
  </si>
  <si>
    <r>
      <t xml:space="preserve">Phát triển đảng viên mới </t>
    </r>
    <r>
      <rPr>
        <b/>
        <sz val="14"/>
        <rFont val="Times New Roman"/>
        <family val="1"/>
      </rPr>
      <t>*</t>
    </r>
  </si>
  <si>
    <t>Người</t>
  </si>
  <si>
    <t>C</t>
  </si>
  <si>
    <t>D</t>
  </si>
  <si>
    <t>Báo cáo năm</t>
  </si>
  <si>
    <t>'</t>
  </si>
  <si>
    <t>'"</t>
  </si>
  <si>
    <t>Kế hoạch năm 2025</t>
  </si>
  <si>
    <t>6-7%</t>
  </si>
  <si>
    <r>
      <t>Tỷ lệ cơ sở gây ô nhiễm môi trường nghiêm trọng được xử lý</t>
    </r>
    <r>
      <rPr>
        <b/>
        <sz val="14"/>
        <rFont val="Times New Roman"/>
        <family val="1"/>
      </rPr>
      <t>*</t>
    </r>
  </si>
  <si>
    <t>ƯỚC MỘT SỐ CHỈ TIÊU PHÁT TRIỂN TỈNH CÀ MAU 6 THÁNG ĐẦU NĂM 2025</t>
  </si>
  <si>
    <t>6 tháng đầu năm</t>
  </si>
  <si>
    <t>6 tháng năm 2024</t>
  </si>
  <si>
    <t>Số liệu đến tháng 5</t>
  </si>
  <si>
    <t>Đến ngày 13/6/2025, đã hoàn thành xóa nhà tạm, nhà dột nát với 4.400 căn (trong đó: xây mới 3.463 căn, sửa chữa 937 căn), tổng kinh phí đã phân bổ 300,6 tỷ đồng, giải ngân 287,8 tỷ đồng</t>
  </si>
  <si>
    <t>Tăng 10</t>
  </si>
  <si>
    <t>Tăng 15 người chết, giảm 04 người bị thương</t>
  </si>
</sst>
</file>

<file path=xl/styles.xml><?xml version="1.0" encoding="utf-8"?>
<styleSheet xmlns="http://schemas.openxmlformats.org/spreadsheetml/2006/main" xmlns:mc="http://schemas.openxmlformats.org/markup-compatibility/2006" xmlns:x14ac="http://schemas.microsoft.com/office/spreadsheetml/2009/9/ac" mc:Ignorable="x14ac">
  <numFmts count="6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0\ &quot;€&quot;;[Red]\-#,##0\ &quot;€&quot;"/>
    <numFmt numFmtId="167" formatCode="_-* #,##0\ &quot;€&quot;_-;\-* #,##0\ &quot;€&quot;_-;_-* &quot;-&quot;\ &quot;€&quot;_-;_-@_-"/>
    <numFmt numFmtId="168" formatCode="_-* #,##0_-;\-* #,##0_-;_-* &quot;-&quot;_-;_-@_-"/>
    <numFmt numFmtId="169" formatCode="_-* #,##0.00_-;\-* #,##0.00_-;_-* &quot;-&quot;??_-;_-@_-"/>
    <numFmt numFmtId="170" formatCode="_-* #,##0.00\ _F_-;\-* #,##0.00\ _F_-;_-* &quot;-&quot;??\ _F_-;_-@_-"/>
    <numFmt numFmtId="171" formatCode="#,##0.0"/>
    <numFmt numFmtId="172" formatCode="&quot;\&quot;#,##0;[Red]&quot;\&quot;\-#,##0"/>
    <numFmt numFmtId="173" formatCode="_(* #,##0_);_(* \(#,##0\);_(* &quot;-&quot;??_);_(@_)"/>
    <numFmt numFmtId="174" formatCode="#,##0;\(#,##0\)"/>
    <numFmt numFmtId="175" formatCode="\$#,##0\ ;\(\$#,##0\)"/>
    <numFmt numFmtId="176" formatCode="\t0.00%"/>
    <numFmt numFmtId="177" formatCode="\t#\ ??/??"/>
    <numFmt numFmtId="178" formatCode="&quot;VND&quot;#,##0_);[Red]\(&quot;VND&quot;#,##0\)"/>
    <numFmt numFmtId="179" formatCode="#,##0.00\ &quot;F&quot;;[Red]\-#,##0.00\ &quot;F&quot;"/>
    <numFmt numFmtId="180" formatCode="_-* #,##0\ &quot;F&quot;_-;\-* #,##0\ &quot;F&quot;_-;_-* &quot;-&quot;\ &quot;F&quot;_-;_-@_-"/>
    <numFmt numFmtId="181" formatCode="#,##0\ &quot;F&quot;;[Red]\-#,##0\ &quot;F&quot;"/>
    <numFmt numFmtId="182" formatCode="#,##0.00\ &quot;F&quot;;\-#,##0.00\ &quot;F&quot;"/>
    <numFmt numFmtId="183" formatCode="&quot;\&quot;#,##0;[Red]&quot;\&quot;&quot;\&quot;\-#,##0"/>
    <numFmt numFmtId="184" formatCode="&quot;\&quot;#,##0.00;[Red]&quot;\&quot;&quot;\&quot;&quot;\&quot;&quot;\&quot;&quot;\&quot;&quot;\&quot;\-#,##0.00"/>
    <numFmt numFmtId="185" formatCode="&quot;\&quot;#,##0.00;[Red]&quot;\&quot;\-#,##0.00"/>
    <numFmt numFmtId="186" formatCode="_-&quot;€&quot;* #,##0_-;\-&quot;€&quot;* #,##0_-;_-&quot;€&quot;* &quot;-&quot;_-;_-@_-"/>
    <numFmt numFmtId="187" formatCode="_-&quot;€&quot;* #,##0.00_-;\-&quot;€&quot;* #,##0.00_-;_-&quot;€&quot;* &quot;-&quot;??_-;_-@_-"/>
    <numFmt numFmtId="188" formatCode="_-* #,##0\ _F_-;\-* #,##0\ _F_-;_-* &quot;-&quot;\ _F_-;_-@_-"/>
    <numFmt numFmtId="189" formatCode="_ &quot;\&quot;* #,##0_ ;_ &quot;\&quot;* \-#,##0_ ;_ &quot;\&quot;* &quot;-&quot;_ ;_ @_ "/>
    <numFmt numFmtId="190" formatCode="_ &quot;\&quot;* #,##0.00_ ;_ &quot;\&quot;* \-#,##0.00_ ;_ &quot;\&quot;* &quot;-&quot;??_ ;_ @_ "/>
    <numFmt numFmtId="191" formatCode="_ * #,##0_ ;_ * \-#,##0_ ;_ * &quot;-&quot;_ ;_ @_ "/>
    <numFmt numFmtId="192" formatCode="_ * #,##0.00_ ;_ * \-#,##0.00_ ;_ * &quot;-&quot;??_ ;_ @_ "/>
    <numFmt numFmtId="193" formatCode="#,##0.0_);\(#,##0.0\)"/>
    <numFmt numFmtId="194" formatCode="_(* #,##0.0000_);_(* \(#,##0.0000\);_(* &quot;-&quot;??_);_(@_)"/>
    <numFmt numFmtId="195" formatCode="0.0%;[Red]\(0.0%\)"/>
    <numFmt numFmtId="196" formatCode="_ * #,##0.00_)&quot;£&quot;_ ;_ * \(#,##0.00\)&quot;£&quot;_ ;_ * &quot;-&quot;??_)&quot;£&quot;_ ;_ @_ "/>
    <numFmt numFmtId="197" formatCode="_-&quot;$&quot;* #,##0.00_-;\-&quot;$&quot;* #,##0.00_-;_-&quot;$&quot;* &quot;-&quot;??_-;_-@_-"/>
    <numFmt numFmtId="198" formatCode="0.0%;\(0.0%\)"/>
    <numFmt numFmtId="199" formatCode="0.000_)"/>
    <numFmt numFmtId="200" formatCode="_-* #,##0.00\ _V_N_D_-;\-* #,##0.00\ _V_N_D_-;_-* &quot;-&quot;??\ _V_N_D_-;_-@_-"/>
    <numFmt numFmtId="201" formatCode="&quot;$&quot;\ \ \ \ #,##0_);\(&quot;$&quot;\ \ \ #,##0\)"/>
    <numFmt numFmtId="202" formatCode="&quot;$&quot;\ \ \ \ \ #,##0_);\(&quot;$&quot;\ \ \ \ \ #,##0\)"/>
    <numFmt numFmtId="203" formatCode="_-[$€-2]* #,##0.00_-;\-[$€-2]* #,##0.00_-;_-[$€-2]* &quot;-&quot;??_-"/>
    <numFmt numFmtId="204" formatCode="#,###;\-#,###;&quot;&quot;;_(@_)"/>
    <numFmt numFmtId="205" formatCode="0.0000"/>
    <numFmt numFmtId="206" formatCode="#,##0\ &quot;$&quot;_);[Red]\(#,##0\ &quot;$&quot;\)"/>
    <numFmt numFmtId="207" formatCode="_-* #,##0\ &quot;kr&quot;_-;\-* #,##0\ &quot;kr&quot;_-;_-* &quot;-&quot;\ &quot;kr&quot;_-;_-@_-"/>
    <numFmt numFmtId="208" formatCode="&quot;\&quot;#,##0;[Red]\-&quot;\&quot;#,##0"/>
    <numFmt numFmtId="209" formatCode="&quot;\&quot;#,##0.00;\-&quot;\&quot;#,##0.00"/>
    <numFmt numFmtId="210" formatCode="#,##0.000_);\(#,##0.000\)"/>
    <numFmt numFmtId="211" formatCode="#,##0\ &quot;F&quot;;\-#,##0\ &quot;F&quot;"/>
    <numFmt numFmtId="212" formatCode="0.000\ "/>
    <numFmt numFmtId="213" formatCode="#,##0\ &quot;Lt&quot;;[Red]\-#,##0\ &quot;Lt&quot;"/>
    <numFmt numFmtId="214" formatCode="_-* #,##0\ &quot;DM&quot;_-;\-* #,##0\ &quot;DM&quot;_-;_-* &quot;-&quot;\ &quot;DM&quot;_-;_-@_-"/>
    <numFmt numFmtId="215" formatCode="_-* #,##0.00\ &quot;DM&quot;_-;\-* #,##0.00\ &quot;DM&quot;_-;_-* &quot;-&quot;??\ &quot;DM&quot;_-;_-@_-"/>
    <numFmt numFmtId="216" formatCode="_-* #,##0.0\ _F_-;\-* #,##0.0\ _F_-;_-* &quot;-&quot;??\ _F_-;_-@_-"/>
    <numFmt numFmtId="217" formatCode="#,##0.00\ &quot;₫&quot;"/>
    <numFmt numFmtId="218" formatCode="_-* #,##0\ _F_-;\-* #,##0\ _F_-;_-* &quot;-&quot;??\ _F_-;_-@_-"/>
    <numFmt numFmtId="219" formatCode="#,##0;[Red]#,##0"/>
    <numFmt numFmtId="220" formatCode="0.0"/>
    <numFmt numFmtId="221" formatCode="_-* #,##0.0\ _₫_-;\-* #,##0.0\ _₫_-;_-* &quot;-&quot;??\ _₫_-;_-@_-"/>
    <numFmt numFmtId="222" formatCode="#,##0.0;[Red]#,##0.0"/>
    <numFmt numFmtId="223" formatCode="_-* #,##0\ _₫_-;\-* #,##0\ _₫_-;_-* &quot;-&quot;??\ _₫_-;_-@_-"/>
    <numFmt numFmtId="225" formatCode="_-* #,##0.000\ _₫_-;\-* #,##0.000\ _₫_-;_-* &quot;-&quot;??\ _₫_-;_-@_-"/>
  </numFmts>
  <fonts count="147">
    <font>
      <sz val="11"/>
      <color theme="1"/>
      <name val="Calibri"/>
      <family val="2"/>
      <scheme val="minor"/>
    </font>
    <font>
      <sz val="11"/>
      <color theme="1"/>
      <name val="Calibri"/>
      <family val="2"/>
      <scheme val="minor"/>
    </font>
    <font>
      <sz val="10"/>
      <name val="VNI-Times"/>
    </font>
    <font>
      <sz val="11"/>
      <color indexed="8"/>
      <name val="Calibri"/>
      <family val="2"/>
    </font>
    <font>
      <b/>
      <sz val="14"/>
      <name val="Times New Roman"/>
      <family val="1"/>
    </font>
    <font>
      <b/>
      <sz val="12"/>
      <name val="Times New Roman"/>
      <family val="1"/>
    </font>
    <font>
      <sz val="12"/>
      <name val="Times New Roman"/>
      <family val="1"/>
    </font>
    <font>
      <sz val="14"/>
      <name val="Times New Roman"/>
      <family val="1"/>
    </font>
    <font>
      <sz val="10"/>
      <name val="Arial"/>
      <family val="2"/>
      <charset val="163"/>
    </font>
    <font>
      <sz val="10"/>
      <name val="Arial"/>
      <family val="2"/>
    </font>
    <font>
      <i/>
      <sz val="12"/>
      <name val="Times New Roman"/>
      <family val="1"/>
    </font>
    <font>
      <sz val="13"/>
      <name val="Times New Roman"/>
      <family val="1"/>
    </font>
    <font>
      <sz val="12"/>
      <name val="VNI-Times"/>
    </font>
    <font>
      <sz val="14"/>
      <name val=".VnTimeH"/>
      <family val="2"/>
    </font>
    <font>
      <sz val="12"/>
      <name val="¹UAAA¼"/>
      <family val="3"/>
      <charset val="128"/>
    </font>
    <font>
      <sz val="12"/>
      <name val="¹UAAA¼"/>
      <family val="3"/>
      <charset val="129"/>
    </font>
    <font>
      <sz val="10"/>
      <name val="Times New Roman"/>
      <family val="1"/>
    </font>
    <font>
      <sz val="8"/>
      <name val="Arial"/>
      <family val="2"/>
    </font>
    <font>
      <b/>
      <sz val="12"/>
      <name val="Arial"/>
      <family val="2"/>
    </font>
    <font>
      <b/>
      <sz val="18"/>
      <name val="Arial"/>
      <family val="2"/>
    </font>
    <font>
      <i/>
      <sz val="10"/>
      <name val=".VnTime"/>
      <family val="2"/>
    </font>
    <font>
      <b/>
      <sz val="10"/>
      <name val=".VnArial"/>
      <family val="2"/>
    </font>
    <font>
      <b/>
      <sz val="10"/>
      <name val=".VnTime"/>
      <family val="2"/>
    </font>
    <font>
      <sz val="12"/>
      <name val="Arial"/>
      <family val="2"/>
    </font>
    <font>
      <sz val="7"/>
      <name val="Small Fonts"/>
      <family val="2"/>
    </font>
    <font>
      <sz val="10"/>
      <name val="VNtimes new roman"/>
      <family val="1"/>
    </font>
    <font>
      <sz val="13"/>
      <name val=".VnTime"/>
      <family val="2"/>
    </font>
    <font>
      <b/>
      <sz val="10"/>
      <name val=".VnTimeH"/>
      <family val="2"/>
    </font>
    <font>
      <b/>
      <sz val="11"/>
      <name val=".VnTimeH"/>
      <family val="2"/>
    </font>
    <font>
      <sz val="14"/>
      <name val=".VnArial"/>
      <family val="2"/>
    </font>
    <font>
      <sz val="10"/>
      <name val=" "/>
      <family val="1"/>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sz val="12"/>
      <name val=".VnTime"/>
      <family val="2"/>
    </font>
    <font>
      <sz val="12"/>
      <name val="돋움체"/>
      <family val="3"/>
      <charset val="129"/>
    </font>
    <font>
      <sz val="10"/>
      <name val="?? ??"/>
      <family val="1"/>
      <charset val="136"/>
    </font>
    <font>
      <sz val="14"/>
      <name val="??"/>
      <family val="3"/>
      <charset val="129"/>
    </font>
    <font>
      <sz val="12"/>
      <name val="????"/>
      <family val="1"/>
      <charset val="136"/>
    </font>
    <font>
      <sz val="12"/>
      <name val="???"/>
      <family val="1"/>
      <charset val="129"/>
    </font>
    <font>
      <sz val="12"/>
      <name val="|??¢¥¢¬¨Ï"/>
      <family val="1"/>
      <charset val="129"/>
    </font>
    <font>
      <sz val="10"/>
      <name val="MS Sans Serif"/>
      <family val="2"/>
    </font>
    <font>
      <sz val="10"/>
      <color indexed="8"/>
      <name val="Arial"/>
      <family val="2"/>
    </font>
    <font>
      <sz val="10"/>
      <name val="Helv"/>
      <family val="2"/>
    </font>
    <font>
      <sz val="11"/>
      <name val="VNI-Aptima"/>
    </font>
    <font>
      <sz val="12"/>
      <name val="???"/>
    </font>
    <font>
      <sz val="9"/>
      <name val="‚l‚r –¾’©"/>
      <family val="1"/>
      <charset val="128"/>
    </font>
    <font>
      <sz val="14"/>
      <name val="VnTime"/>
    </font>
    <font>
      <b/>
      <u/>
      <sz val="14"/>
      <color indexed="8"/>
      <name val=".VnBook-AntiquaH"/>
      <family val="2"/>
    </font>
    <font>
      <sz val="12"/>
      <name val="¹ÙÅÁÃ¼"/>
      <family val="1"/>
    </font>
    <font>
      <i/>
      <sz val="12"/>
      <color indexed="8"/>
      <name val=".VnBook-AntiquaH"/>
      <family val="2"/>
    </font>
    <font>
      <sz val="12"/>
      <color indexed="8"/>
      <name val="Times New Roman"/>
      <family val="2"/>
    </font>
    <font>
      <b/>
      <sz val="12"/>
      <color indexed="8"/>
      <name val=".VnBook-Antiqua"/>
      <family val="2"/>
    </font>
    <font>
      <i/>
      <sz val="12"/>
      <color indexed="8"/>
      <name val=".VnBook-Antiqua"/>
      <family val="2"/>
    </font>
    <font>
      <sz val="10"/>
      <name val=".VnTime"/>
      <family val="2"/>
    </font>
    <font>
      <sz val="12"/>
      <color indexed="9"/>
      <name val="Times New Roman"/>
      <family val="2"/>
    </font>
    <font>
      <sz val="12"/>
      <name val="±¼¸²Ã¼"/>
      <family val="3"/>
      <charset val="129"/>
    </font>
    <font>
      <sz val="11"/>
      <name val="±¼¸²Ã¼"/>
      <family val="3"/>
      <charset val="129"/>
    </font>
    <font>
      <sz val="8"/>
      <name val="Times New Roman"/>
      <family val="1"/>
    </font>
    <font>
      <sz val="12"/>
      <name val="Tms Rmn"/>
    </font>
    <font>
      <sz val="11"/>
      <name val="µ¸¿ò"/>
      <charset val="129"/>
    </font>
    <font>
      <sz val="12"/>
      <name val="µ¸¿òÃ¼"/>
      <family val="3"/>
      <charset val="129"/>
    </font>
    <font>
      <sz val="10"/>
      <name val="±¼¸²A¼"/>
      <family val="3"/>
      <charset val="129"/>
    </font>
    <font>
      <sz val="11"/>
      <name val="돋움"/>
      <charset val="129"/>
    </font>
    <font>
      <sz val="10"/>
      <name val="Helv"/>
    </font>
    <font>
      <b/>
      <sz val="10"/>
      <name val="Helv"/>
      <family val="2"/>
    </font>
    <font>
      <sz val="10"/>
      <name val=".VnArial"/>
      <family val="2"/>
    </font>
    <font>
      <sz val="11"/>
      <name val="Tms Rmn"/>
    </font>
    <font>
      <sz val="10"/>
      <name val="MS Serif"/>
      <family val="1"/>
    </font>
    <font>
      <b/>
      <sz val="12"/>
      <color indexed="63"/>
      <name val="Times New Roman"/>
      <family val="2"/>
    </font>
    <font>
      <sz val="12"/>
      <color indexed="62"/>
      <name val="Times New Roman"/>
      <family val="2"/>
    </font>
    <font>
      <b/>
      <sz val="15"/>
      <color indexed="56"/>
      <name val="Times New Roman"/>
      <family val="2"/>
    </font>
    <font>
      <b/>
      <sz val="13"/>
      <color indexed="56"/>
      <name val="Times New Roman"/>
      <family val="2"/>
    </font>
    <font>
      <b/>
      <sz val="11"/>
      <color indexed="56"/>
      <name val="Times New Roman"/>
      <family val="2"/>
    </font>
    <font>
      <sz val="10"/>
      <name val="Arial CE"/>
      <charset val="238"/>
    </font>
    <font>
      <sz val="10"/>
      <color indexed="16"/>
      <name val="MS Serif"/>
      <family val="1"/>
    </font>
    <font>
      <b/>
      <u/>
      <sz val="13"/>
      <name val="VnTime"/>
    </font>
    <font>
      <b/>
      <sz val="12"/>
      <color indexed="9"/>
      <name val="Tms Rmn"/>
    </font>
    <font>
      <b/>
      <sz val="12"/>
      <name val="Helv"/>
      <family val="2"/>
    </font>
    <font>
      <b/>
      <sz val="8"/>
      <name val="MS Sans Serif"/>
      <family val="2"/>
    </font>
    <font>
      <b/>
      <sz val="14"/>
      <name val=".VnTimeH"/>
      <family val="2"/>
    </font>
    <font>
      <u/>
      <sz val="10"/>
      <color indexed="12"/>
      <name val="VnTime"/>
    </font>
    <font>
      <b/>
      <sz val="12"/>
      <color indexed="9"/>
      <name val="Times New Roman"/>
      <family val="2"/>
    </font>
    <font>
      <b/>
      <sz val="11"/>
      <name val="Helv"/>
      <family val="2"/>
    </font>
    <font>
      <sz val="14"/>
      <name val=".VnTime"/>
      <family val="2"/>
    </font>
    <font>
      <sz val="12"/>
      <color indexed="8"/>
      <name val="Times New Roman"/>
      <family val="2"/>
      <charset val="163"/>
    </font>
    <font>
      <sz val="11"/>
      <color indexed="8"/>
      <name val="Arial"/>
      <family val="2"/>
    </font>
    <font>
      <sz val="12"/>
      <name val=".VnArial Narrow"/>
      <family val="2"/>
    </font>
    <font>
      <sz val="12"/>
      <color indexed="52"/>
      <name val="Times New Roman"/>
      <family val="2"/>
    </font>
    <font>
      <sz val="11"/>
      <name val="–¾’©"/>
      <family val="1"/>
      <charset val="128"/>
    </font>
    <font>
      <b/>
      <sz val="11"/>
      <name val="Arial"/>
      <family val="2"/>
    </font>
    <font>
      <sz val="12"/>
      <name val="Helv"/>
    </font>
    <font>
      <b/>
      <sz val="10"/>
      <name val="MS Sans Serif"/>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8"/>
      <name val="MS Sans Serif"/>
      <family val="2"/>
    </font>
    <font>
      <sz val="8"/>
      <name val="Tms Rmn"/>
    </font>
    <font>
      <b/>
      <sz val="8"/>
      <color indexed="8"/>
      <name val="Helv"/>
    </font>
    <font>
      <b/>
      <sz val="13"/>
      <color indexed="8"/>
      <name val=".VnTimeH"/>
      <family val="2"/>
    </font>
    <font>
      <b/>
      <sz val="18"/>
      <color indexed="56"/>
      <name val="Cambria"/>
      <family val="2"/>
    </font>
    <font>
      <b/>
      <sz val="12"/>
      <color indexed="52"/>
      <name val="Times New Roman"/>
      <family val="2"/>
    </font>
    <font>
      <b/>
      <sz val="12"/>
      <color indexed="8"/>
      <name val="Times New Roman"/>
      <family val="2"/>
    </font>
    <font>
      <sz val="12"/>
      <color indexed="17"/>
      <name val="Times New Roman"/>
      <family val="2"/>
    </font>
    <font>
      <sz val="12"/>
      <color indexed="60"/>
      <name val="Times New Roman"/>
      <family val="2"/>
    </font>
    <font>
      <sz val="10"/>
      <name val=".VnAvant"/>
      <family val="2"/>
    </font>
    <font>
      <sz val="12"/>
      <color indexed="10"/>
      <name val="Times New Roman"/>
      <family val="2"/>
    </font>
    <font>
      <i/>
      <sz val="12"/>
      <color indexed="23"/>
      <name val="Times New Roman"/>
      <family val="2"/>
    </font>
    <font>
      <sz val="14"/>
      <name val="VnTime"/>
      <family val="2"/>
    </font>
    <font>
      <b/>
      <sz val="8"/>
      <name val="VN Helvetica"/>
    </font>
    <font>
      <b/>
      <sz val="12"/>
      <name val=".VnTime"/>
      <family val="2"/>
    </font>
    <font>
      <b/>
      <sz val="10"/>
      <name val="VN AvantGBook"/>
    </font>
    <font>
      <b/>
      <sz val="16"/>
      <name val=".VnTime"/>
      <family val="2"/>
    </font>
    <font>
      <sz val="9"/>
      <name val=".VnTime"/>
      <family val="2"/>
    </font>
    <font>
      <sz val="12"/>
      <color indexed="20"/>
      <name val="Times New Roman"/>
      <family val="2"/>
    </font>
    <font>
      <sz val="10"/>
      <name val="명조"/>
      <family val="3"/>
      <charset val="129"/>
    </font>
    <font>
      <i/>
      <sz val="14"/>
      <name val="Times New Roman"/>
      <family val="1"/>
    </font>
    <font>
      <sz val="11"/>
      <color rgb="FF9C0006"/>
      <name val="Calibri"/>
      <family val="2"/>
      <charset val="163"/>
    </font>
    <font>
      <sz val="11"/>
      <color rgb="FF006100"/>
      <name val="Calibri"/>
      <family val="2"/>
      <charset val="163"/>
    </font>
    <font>
      <sz val="11"/>
      <color rgb="FF9C6500"/>
      <name val="Calibri"/>
      <family val="2"/>
      <charset val="163"/>
    </font>
    <font>
      <sz val="11"/>
      <color theme="1"/>
      <name val="Calibri"/>
      <family val="2"/>
      <charset val="163"/>
      <scheme val="minor"/>
    </font>
    <font>
      <b/>
      <sz val="12"/>
      <name val="Times New Roman"/>
      <family val="1"/>
    </font>
    <font>
      <sz val="12"/>
      <name val="Times New Roman"/>
      <family val="1"/>
    </font>
    <font>
      <i/>
      <sz val="12"/>
      <name val="Times New Roman"/>
      <family val="1"/>
    </font>
    <font>
      <sz val="12"/>
      <color theme="1"/>
      <name val="Times New Roman"/>
      <family val="1"/>
    </font>
    <font>
      <sz val="11"/>
      <name val="Times New Roman"/>
      <family val="1"/>
    </font>
    <font>
      <sz val="11"/>
      <name val="Calibri"/>
      <family val="2"/>
      <scheme val="minor"/>
    </font>
    <font>
      <b/>
      <sz val="11"/>
      <name val="Calibri"/>
      <family val="2"/>
      <scheme val="minor"/>
    </font>
    <font>
      <b/>
      <sz val="13"/>
      <name val="Times New Roman"/>
      <family val="1"/>
    </font>
    <font>
      <i/>
      <sz val="13"/>
      <name val="Times New Roman"/>
      <family val="1"/>
    </font>
    <font>
      <i/>
      <sz val="11"/>
      <name val="Calibri"/>
      <family val="2"/>
      <scheme val="minor"/>
    </font>
    <font>
      <b/>
      <sz val="13"/>
      <name val="Calibri"/>
      <family val="2"/>
      <scheme val="minor"/>
    </font>
    <font>
      <sz val="13"/>
      <name val="Calibri"/>
      <family val="2"/>
      <scheme val="minor"/>
    </font>
    <font>
      <b/>
      <sz val="11"/>
      <name val="Times New Roman"/>
      <family val="1"/>
    </font>
    <font>
      <i/>
      <sz val="11"/>
      <name val="Times New Roman"/>
      <family val="1"/>
    </font>
    <font>
      <b/>
      <i/>
      <u/>
      <sz val="14"/>
      <name val="Times New Roman"/>
      <family val="1"/>
    </font>
    <font>
      <b/>
      <sz val="12.5"/>
      <name val="Times New Roman"/>
      <family val="1"/>
    </font>
    <font>
      <sz val="13"/>
      <color theme="1"/>
      <name val="Times New Roman"/>
      <family val="1"/>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indexed="22"/>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3"/>
      </patternFill>
    </fill>
    <fill>
      <patternFill patternType="solid">
        <fgColor indexed="11"/>
      </patternFill>
    </fill>
    <fill>
      <patternFill patternType="solid">
        <fgColor indexed="51"/>
      </patternFill>
    </fill>
    <fill>
      <patternFill patternType="solid">
        <fgColor indexed="5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22"/>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62"/>
      </patternFill>
    </fill>
    <fill>
      <patternFill patternType="solid">
        <fgColor indexed="57"/>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top/>
      <bottom style="double">
        <color indexed="52"/>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right/>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31">
    <xf numFmtId="0" fontId="0" fillId="0" borderId="0"/>
    <xf numFmtId="0" fontId="2" fillId="0" borderId="0"/>
    <xf numFmtId="186" fontId="12" fillId="0" borderId="0" applyFont="0" applyFill="0" applyBorder="0" applyAlignment="0" applyProtection="0"/>
    <xf numFmtId="0" fontId="38" fillId="0" borderId="0" applyNumberFormat="0" applyFill="0" applyBorder="0" applyAlignment="0" applyProtection="0"/>
    <xf numFmtId="3" fontId="39" fillId="0" borderId="1"/>
    <xf numFmtId="184" fontId="9" fillId="0" borderId="0" applyFont="0" applyFill="0" applyBorder="0" applyAlignment="0" applyProtection="0"/>
    <xf numFmtId="0" fontId="40" fillId="0" borderId="0" applyFont="0" applyFill="0" applyBorder="0" applyAlignment="0" applyProtection="0"/>
    <xf numFmtId="183" fontId="9" fillId="0" borderId="0" applyFont="0" applyFill="0" applyBorder="0" applyAlignment="0" applyProtection="0"/>
    <xf numFmtId="0" fontId="9" fillId="0" borderId="0" applyNumberFormat="0" applyFill="0" applyBorder="0" applyAlignment="0" applyProtection="0"/>
    <xf numFmtId="40" fontId="41" fillId="0" borderId="0" applyFont="0" applyFill="0" applyBorder="0" applyAlignment="0" applyProtection="0"/>
    <xf numFmtId="38" fontId="41" fillId="0" borderId="0" applyFont="0" applyFill="0" applyBorder="0" applyAlignment="0" applyProtection="0"/>
    <xf numFmtId="168" fontId="42" fillId="0" borderId="0" applyFont="0" applyFill="0" applyBorder="0" applyAlignment="0" applyProtection="0"/>
    <xf numFmtId="169" fontId="42" fillId="0" borderId="0" applyFont="0" applyFill="0" applyBorder="0" applyAlignment="0" applyProtection="0"/>
    <xf numFmtId="6" fontId="37" fillId="0" borderId="0" applyFont="0" applyFill="0" applyBorder="0" applyAlignment="0" applyProtection="0"/>
    <xf numFmtId="0" fontId="43"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44" fillId="0" borderId="0"/>
    <xf numFmtId="0" fontId="9" fillId="0" borderId="0" applyNumberForma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45" fillId="0" borderId="0"/>
    <xf numFmtId="0" fontId="45" fillId="0" borderId="0"/>
    <xf numFmtId="0" fontId="45" fillId="0" borderId="0"/>
    <xf numFmtId="188" fontId="38" fillId="0" borderId="0" applyFont="0" applyFill="0" applyBorder="0" applyAlignment="0" applyProtection="0"/>
    <xf numFmtId="0" fontId="46" fillId="0" borderId="0">
      <alignment vertical="top"/>
    </xf>
    <xf numFmtId="0" fontId="46" fillId="0" borderId="0">
      <alignment vertical="top"/>
    </xf>
    <xf numFmtId="0" fontId="47" fillId="0" borderId="0"/>
    <xf numFmtId="0" fontId="45" fillId="0" borderId="0"/>
    <xf numFmtId="167" fontId="2" fillId="0" borderId="0" applyFont="0" applyFill="0" applyBorder="0" applyAlignment="0" applyProtection="0"/>
    <xf numFmtId="186" fontId="12" fillId="0" borderId="0" applyFont="0" applyFill="0" applyBorder="0" applyAlignment="0" applyProtection="0"/>
    <xf numFmtId="169" fontId="12" fillId="0" borderId="0" applyFont="0" applyFill="0" applyBorder="0" applyAlignment="0" applyProtection="0"/>
    <xf numFmtId="0" fontId="2" fillId="0" borderId="0" applyFont="0" applyFill="0" applyBorder="0" applyAlignment="0" applyProtection="0"/>
    <xf numFmtId="168" fontId="1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9" fontId="12" fillId="0" borderId="0" applyFont="0" applyFill="0" applyBorder="0" applyAlignment="0" applyProtection="0"/>
    <xf numFmtId="188" fontId="2" fillId="0" borderId="0" applyFont="0" applyFill="0" applyBorder="0" applyAlignment="0" applyProtection="0"/>
    <xf numFmtId="168" fontId="12" fillId="0" borderId="0" applyFont="0" applyFill="0" applyBorder="0" applyAlignment="0" applyProtection="0"/>
    <xf numFmtId="169" fontId="12" fillId="0" borderId="0" applyFont="0" applyFill="0" applyBorder="0" applyAlignment="0" applyProtection="0"/>
    <xf numFmtId="188" fontId="2" fillId="0" borderId="0" applyFont="0" applyFill="0" applyBorder="0" applyAlignment="0" applyProtection="0"/>
    <xf numFmtId="0" fontId="2" fillId="0" borderId="0" applyFont="0" applyFill="0" applyBorder="0" applyAlignment="0" applyProtection="0"/>
    <xf numFmtId="168" fontId="12" fillId="0" borderId="0" applyFont="0" applyFill="0" applyBorder="0" applyAlignment="0" applyProtection="0"/>
    <xf numFmtId="186" fontId="12" fillId="0" borderId="0" applyFont="0" applyFill="0" applyBorder="0" applyAlignment="0" applyProtection="0"/>
    <xf numFmtId="0" fontId="48" fillId="0" borderId="0"/>
    <xf numFmtId="168" fontId="12" fillId="0" borderId="0" applyFont="0" applyFill="0" applyBorder="0" applyAlignment="0" applyProtection="0"/>
    <xf numFmtId="188" fontId="2" fillId="0" borderId="0" applyFont="0" applyFill="0" applyBorder="0" applyAlignment="0" applyProtection="0"/>
    <xf numFmtId="0" fontId="2" fillId="0" borderId="0" applyFont="0" applyFill="0" applyBorder="0" applyAlignment="0" applyProtection="0"/>
    <xf numFmtId="186" fontId="12" fillId="0" borderId="0" applyFont="0" applyFill="0" applyBorder="0" applyAlignment="0" applyProtection="0"/>
    <xf numFmtId="169" fontId="12" fillId="0" borderId="0" applyFont="0" applyFill="0" applyBorder="0" applyAlignment="0" applyProtection="0"/>
    <xf numFmtId="189" fontId="49" fillId="0" borderId="0" applyFont="0" applyFill="0" applyBorder="0" applyAlignment="0" applyProtection="0"/>
    <xf numFmtId="0" fontId="9" fillId="0" borderId="0"/>
    <xf numFmtId="0" fontId="50" fillId="0" borderId="0"/>
    <xf numFmtId="0" fontId="9" fillId="0" borderId="0"/>
    <xf numFmtId="1" fontId="51" fillId="0" borderId="1" applyBorder="0" applyAlignment="0">
      <alignment horizontal="center"/>
    </xf>
    <xf numFmtId="3" fontId="39" fillId="0" borderId="1"/>
    <xf numFmtId="3" fontId="39" fillId="0" borderId="1"/>
    <xf numFmtId="0" fontId="52" fillId="5" borderId="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0" fontId="52" fillId="5" borderId="0"/>
    <xf numFmtId="0" fontId="52" fillId="5" borderId="0"/>
    <xf numFmtId="0" fontId="52" fillId="5" borderId="0"/>
    <xf numFmtId="189" fontId="49" fillId="0" borderId="0" applyFont="0" applyFill="0" applyBorder="0" applyAlignment="0" applyProtection="0"/>
    <xf numFmtId="9" fontId="53" fillId="0" borderId="0" applyFont="0" applyFill="0" applyBorder="0" applyAlignment="0" applyProtection="0"/>
    <xf numFmtId="0" fontId="54" fillId="5" borderId="0"/>
    <xf numFmtId="0" fontId="38" fillId="0" borderId="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0" borderId="0" applyNumberFormat="0" applyBorder="0" applyAlignment="0" applyProtection="0"/>
    <xf numFmtId="0" fontId="55" fillId="9" borderId="0" applyNumberFormat="0" applyBorder="0" applyAlignment="0" applyProtection="0"/>
    <xf numFmtId="0" fontId="56" fillId="5" borderId="0"/>
    <xf numFmtId="0" fontId="57" fillId="0" borderId="0">
      <alignment wrapText="1"/>
    </xf>
    <xf numFmtId="0" fontId="55" fillId="6" borderId="0" applyNumberFormat="0" applyBorder="0" applyAlignment="0" applyProtection="0"/>
    <xf numFmtId="0" fontId="55" fillId="7" borderId="0" applyNumberFormat="0" applyBorder="0" applyAlignment="0" applyProtection="0"/>
    <xf numFmtId="0" fontId="55" fillId="16" borderId="0" applyNumberFormat="0" applyBorder="0" applyAlignment="0" applyProtection="0"/>
    <xf numFmtId="0" fontId="55" fillId="14" borderId="0" applyNumberFormat="0" applyBorder="0" applyAlignment="0" applyProtection="0"/>
    <xf numFmtId="0" fontId="55" fillId="6" borderId="0" applyNumberFormat="0" applyBorder="0" applyAlignment="0" applyProtection="0"/>
    <xf numFmtId="0" fontId="55" fillId="17" borderId="0" applyNumberFormat="0" applyBorder="0" applyAlignment="0" applyProtection="0"/>
    <xf numFmtId="173" fontId="13" fillId="0" borderId="2" applyNumberFormat="0" applyFont="0" applyBorder="0" applyAlignment="0">
      <alignment horizontal="center" vertical="center"/>
    </xf>
    <xf numFmtId="0" fontId="58" fillId="0" borderId="0"/>
    <xf numFmtId="0" fontId="59" fillId="19" borderId="0" applyNumberFormat="0" applyBorder="0" applyAlignment="0" applyProtection="0"/>
    <xf numFmtId="0" fontId="59" fillId="7" borderId="0" applyNumberFormat="0" applyBorder="0" applyAlignment="0" applyProtection="0"/>
    <xf numFmtId="0" fontId="59" fillId="16"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189" fontId="60" fillId="0" borderId="0" applyFont="0" applyFill="0" applyBorder="0" applyAlignment="0" applyProtection="0"/>
    <xf numFmtId="0" fontId="15" fillId="0" borderId="0" applyFont="0" applyFill="0" applyBorder="0" applyAlignment="0" applyProtection="0"/>
    <xf numFmtId="189" fontId="61" fillId="0" borderId="0" applyFont="0" applyFill="0" applyBorder="0" applyAlignment="0" applyProtection="0"/>
    <xf numFmtId="190" fontId="60" fillId="0" borderId="0" applyFont="0" applyFill="0" applyBorder="0" applyAlignment="0" applyProtection="0"/>
    <xf numFmtId="0" fontId="15" fillId="0" borderId="0" applyFont="0" applyFill="0" applyBorder="0" applyAlignment="0" applyProtection="0"/>
    <xf numFmtId="190" fontId="61" fillId="0" borderId="0" applyFont="0" applyFill="0" applyBorder="0" applyAlignment="0" applyProtection="0"/>
    <xf numFmtId="0" fontId="62" fillId="0" borderId="0">
      <alignment horizontal="center" wrapText="1"/>
      <protection locked="0"/>
    </xf>
    <xf numFmtId="191" fontId="60" fillId="0" borderId="0" applyFont="0" applyFill="0" applyBorder="0" applyAlignment="0" applyProtection="0"/>
    <xf numFmtId="0" fontId="14" fillId="0" borderId="0" applyFont="0" applyFill="0" applyBorder="0" applyAlignment="0" applyProtection="0"/>
    <xf numFmtId="191" fontId="61" fillId="0" borderId="0" applyFont="0" applyFill="0" applyBorder="0" applyAlignment="0" applyProtection="0"/>
    <xf numFmtId="192" fontId="60" fillId="0" borderId="0" applyFont="0" applyFill="0" applyBorder="0" applyAlignment="0" applyProtection="0"/>
    <xf numFmtId="0" fontId="14" fillId="0" borderId="0" applyFont="0" applyFill="0" applyBorder="0" applyAlignment="0" applyProtection="0"/>
    <xf numFmtId="192" fontId="61" fillId="0" borderId="0" applyFont="0" applyFill="0" applyBorder="0" applyAlignment="0" applyProtection="0"/>
    <xf numFmtId="186" fontId="12" fillId="0" borderId="0" applyFont="0" applyFill="0" applyBorder="0" applyAlignment="0" applyProtection="0"/>
    <xf numFmtId="0" fontId="126" fillId="3" borderId="0" applyNumberFormat="0" applyBorder="0" applyAlignment="0" applyProtection="0"/>
    <xf numFmtId="0" fontId="63" fillId="0" borderId="0" applyNumberFormat="0" applyFill="0" applyBorder="0" applyAlignment="0" applyProtection="0"/>
    <xf numFmtId="0" fontId="14" fillId="0" borderId="0"/>
    <xf numFmtId="0" fontId="64" fillId="0" borderId="0"/>
    <xf numFmtId="0" fontId="14" fillId="0" borderId="0"/>
    <xf numFmtId="0" fontId="65" fillId="0" borderId="0"/>
    <xf numFmtId="0" fontId="66" fillId="0" borderId="0"/>
    <xf numFmtId="0" fontId="67" fillId="0" borderId="0" applyFill="0" applyBorder="0" applyAlignment="0"/>
    <xf numFmtId="193" fontId="68" fillId="0" borderId="0" applyFill="0" applyBorder="0" applyAlignment="0"/>
    <xf numFmtId="194" fontId="68" fillId="0" borderId="0" applyFill="0" applyBorder="0" applyAlignment="0"/>
    <xf numFmtId="195" fontId="68" fillId="0" borderId="0" applyFill="0" applyBorder="0" applyAlignment="0"/>
    <xf numFmtId="196" fontId="8" fillId="0" borderId="0" applyFill="0" applyBorder="0" applyAlignment="0"/>
    <xf numFmtId="197" fontId="68" fillId="0" borderId="0" applyFill="0" applyBorder="0" applyAlignment="0"/>
    <xf numFmtId="198" fontId="68" fillId="0" borderId="0" applyFill="0" applyBorder="0" applyAlignment="0"/>
    <xf numFmtId="193" fontId="68" fillId="0" borderId="0" applyFill="0" applyBorder="0" applyAlignment="0"/>
    <xf numFmtId="0" fontId="69" fillId="0" borderId="0"/>
    <xf numFmtId="173" fontId="70" fillId="0" borderId="0" applyFont="0" applyFill="0" applyBorder="0" applyAlignment="0" applyProtection="0"/>
    <xf numFmtId="170" fontId="2" fillId="0" borderId="0" applyFont="0" applyFill="0" applyBorder="0" applyAlignment="0" applyProtection="0"/>
    <xf numFmtId="199" fontId="71" fillId="0" borderId="0"/>
    <xf numFmtId="199" fontId="71" fillId="0" borderId="0"/>
    <xf numFmtId="199" fontId="71" fillId="0" borderId="0"/>
    <xf numFmtId="199" fontId="71" fillId="0" borderId="0"/>
    <xf numFmtId="199" fontId="71" fillId="0" borderId="0"/>
    <xf numFmtId="199" fontId="71" fillId="0" borderId="0"/>
    <xf numFmtId="199" fontId="71" fillId="0" borderId="0"/>
    <xf numFmtId="199" fontId="71" fillId="0" borderId="0"/>
    <xf numFmtId="197" fontId="68"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2" fontId="9" fillId="0" borderId="0" applyFont="0" applyFill="0" applyBorder="0" applyAlignment="0" applyProtection="0"/>
    <xf numFmtId="0" fontId="3" fillId="0" borderId="0" applyFont="0" applyFill="0" applyBorder="0" applyAlignment="0" applyProtection="0"/>
    <xf numFmtId="200" fontId="9"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0" fontId="3"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3" fillId="0" borderId="0" applyFont="0" applyFill="0" applyBorder="0" applyAlignment="0" applyProtection="0"/>
    <xf numFmtId="174" fontId="16" fillId="0" borderId="0"/>
    <xf numFmtId="3" fontId="9" fillId="0" borderId="0" applyFont="0" applyFill="0" applyBorder="0" applyAlignment="0" applyProtection="0"/>
    <xf numFmtId="0" fontId="72" fillId="0" borderId="0" applyNumberFormat="0" applyAlignment="0">
      <alignment horizontal="left"/>
    </xf>
    <xf numFmtId="193" fontId="68" fillId="0" borderId="0" applyFont="0" applyFill="0" applyBorder="0" applyAlignment="0" applyProtection="0"/>
    <xf numFmtId="175" fontId="9" fillId="0" borderId="0" applyFont="0" applyFill="0" applyBorder="0" applyAlignment="0" applyProtection="0"/>
    <xf numFmtId="176" fontId="9" fillId="0" borderId="0"/>
    <xf numFmtId="0" fontId="9" fillId="0" borderId="0" applyFont="0" applyFill="0" applyBorder="0" applyAlignment="0" applyProtection="0"/>
    <xf numFmtId="14" fontId="46" fillId="0" borderId="0" applyFill="0" applyBorder="0" applyAlignment="0"/>
    <xf numFmtId="0" fontId="73" fillId="25" borderId="5" applyNumberFormat="0" applyAlignment="0" applyProtection="0"/>
    <xf numFmtId="0" fontId="74" fillId="9" borderId="3" applyNumberFormat="0" applyAlignment="0" applyProtection="0"/>
    <xf numFmtId="0" fontId="75" fillId="0" borderId="6" applyNumberFormat="0" applyFill="0" applyAlignment="0" applyProtection="0"/>
    <xf numFmtId="0" fontId="76" fillId="0" borderId="7" applyNumberFormat="0" applyFill="0" applyAlignment="0" applyProtection="0"/>
    <xf numFmtId="0" fontId="77" fillId="0" borderId="8" applyNumberFormat="0" applyFill="0" applyAlignment="0" applyProtection="0"/>
    <xf numFmtId="0" fontId="77" fillId="0" borderId="0" applyNumberFormat="0" applyFill="0" applyBorder="0" applyAlignment="0" applyProtection="0"/>
    <xf numFmtId="201" fontId="45" fillId="0" borderId="0" applyFont="0" applyFill="0" applyBorder="0" applyAlignment="0" applyProtection="0"/>
    <xf numFmtId="202" fontId="45" fillId="0" borderId="0" applyFont="0" applyFill="0" applyBorder="0" applyAlignment="0" applyProtection="0"/>
    <xf numFmtId="177" fontId="9" fillId="0" borderId="0"/>
    <xf numFmtId="168" fontId="78" fillId="0" borderId="0" applyFont="0" applyFill="0" applyBorder="0" applyAlignment="0" applyProtection="0"/>
    <xf numFmtId="169" fontId="78" fillId="0" borderId="0" applyFont="0" applyFill="0" applyBorder="0" applyAlignment="0" applyProtection="0"/>
    <xf numFmtId="168" fontId="78" fillId="0" borderId="0" applyFont="0" applyFill="0" applyBorder="0" applyAlignment="0" applyProtection="0"/>
    <xf numFmtId="41" fontId="78" fillId="0" borderId="0" applyFont="0" applyFill="0" applyBorder="0" applyAlignment="0" applyProtection="0"/>
    <xf numFmtId="168" fontId="78" fillId="0" borderId="0" applyFont="0" applyFill="0" applyBorder="0" applyAlignment="0" applyProtection="0"/>
    <xf numFmtId="168"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68" fontId="78" fillId="0" borderId="0" applyFont="0" applyFill="0" applyBorder="0" applyAlignment="0" applyProtection="0"/>
    <xf numFmtId="168" fontId="78" fillId="0" borderId="0" applyFont="0" applyFill="0" applyBorder="0" applyAlignment="0" applyProtection="0"/>
    <xf numFmtId="168"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69" fontId="78" fillId="0" borderId="0" applyFont="0" applyFill="0" applyBorder="0" applyAlignment="0" applyProtection="0"/>
    <xf numFmtId="43"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197" fontId="68" fillId="0" borderId="0" applyFill="0" applyBorder="0" applyAlignment="0"/>
    <xf numFmtId="193" fontId="68" fillId="0" borderId="0" applyFill="0" applyBorder="0" applyAlignment="0"/>
    <xf numFmtId="197" fontId="68" fillId="0" borderId="0" applyFill="0" applyBorder="0" applyAlignment="0"/>
    <xf numFmtId="198" fontId="68" fillId="0" borderId="0" applyFill="0" applyBorder="0" applyAlignment="0"/>
    <xf numFmtId="193" fontId="68" fillId="0" borderId="0" applyFill="0" applyBorder="0" applyAlignment="0"/>
    <xf numFmtId="0" fontId="79" fillId="0" borderId="0" applyNumberFormat="0" applyAlignment="0">
      <alignment horizontal="left"/>
    </xf>
    <xf numFmtId="203" fontId="38" fillId="0" borderId="0" applyFont="0" applyFill="0" applyBorder="0" applyAlignment="0" applyProtection="0"/>
    <xf numFmtId="2" fontId="9" fillId="0" borderId="0" applyFont="0" applyFill="0" applyBorder="0" applyAlignment="0" applyProtection="0"/>
    <xf numFmtId="0" fontId="2" fillId="8" borderId="9" applyNumberFormat="0" applyFont="0" applyAlignment="0" applyProtection="0"/>
    <xf numFmtId="0" fontId="127" fillId="2" borderId="0" applyNumberFormat="0" applyBorder="0" applyAlignment="0" applyProtection="0"/>
    <xf numFmtId="38" fontId="17" fillId="5" borderId="0" applyNumberFormat="0" applyBorder="0" applyAlignment="0" applyProtection="0"/>
    <xf numFmtId="204" fontId="80" fillId="0" borderId="10" applyFont="0" applyFill="0" applyBorder="0" applyAlignment="0" applyProtection="0">
      <alignment horizontal="right"/>
    </xf>
    <xf numFmtId="0" fontId="81" fillId="26" borderId="0"/>
    <xf numFmtId="0" fontId="82" fillId="0" borderId="0">
      <alignment horizontal="left"/>
    </xf>
    <xf numFmtId="0" fontId="18" fillId="0" borderId="11" applyNumberFormat="0" applyAlignment="0" applyProtection="0">
      <alignment horizontal="left" vertical="center"/>
    </xf>
    <xf numFmtId="0" fontId="18" fillId="0" borderId="12">
      <alignment horizontal="left" vertical="center"/>
    </xf>
    <xf numFmtId="0" fontId="19" fillId="0" borderId="0" applyProtection="0"/>
    <xf numFmtId="0" fontId="18" fillId="0" borderId="0" applyProtection="0"/>
    <xf numFmtId="0" fontId="83" fillId="0" borderId="13">
      <alignment horizontal="center"/>
    </xf>
    <xf numFmtId="0" fontId="83" fillId="0" borderId="0">
      <alignment horizontal="center"/>
    </xf>
    <xf numFmtId="5" fontId="22" fillId="27" borderId="1" applyNumberFormat="0" applyAlignment="0">
      <alignment horizontal="left" vertical="top"/>
    </xf>
    <xf numFmtId="49" fontId="84" fillId="0" borderId="1">
      <alignment vertical="center"/>
    </xf>
    <xf numFmtId="0" fontId="85" fillId="0" borderId="0" applyNumberFormat="0" applyFill="0" applyBorder="0" applyAlignment="0" applyProtection="0">
      <alignment vertical="top"/>
      <protection locked="0"/>
    </xf>
    <xf numFmtId="188" fontId="2" fillId="0" borderId="0" applyFont="0" applyFill="0" applyBorder="0" applyAlignment="0" applyProtection="0"/>
    <xf numFmtId="10" fontId="17" fillId="28" borderId="1" applyNumberFormat="0" applyBorder="0" applyAlignment="0" applyProtection="0"/>
    <xf numFmtId="0" fontId="38" fillId="0" borderId="0"/>
    <xf numFmtId="0" fontId="86" fillId="24" borderId="4" applyNumberFormat="0" applyAlignment="0" applyProtection="0"/>
    <xf numFmtId="0" fontId="3" fillId="0" borderId="0"/>
    <xf numFmtId="0" fontId="3" fillId="0" borderId="0"/>
    <xf numFmtId="0" fontId="23" fillId="0" borderId="0"/>
    <xf numFmtId="0" fontId="3" fillId="0" borderId="0"/>
    <xf numFmtId="197" fontId="68" fillId="0" borderId="0" applyFill="0" applyBorder="0" applyAlignment="0"/>
    <xf numFmtId="193" fontId="68" fillId="0" borderId="0" applyFill="0" applyBorder="0" applyAlignment="0"/>
    <xf numFmtId="197" fontId="68" fillId="0" borderId="0" applyFill="0" applyBorder="0" applyAlignment="0"/>
    <xf numFmtId="198" fontId="68" fillId="0" borderId="0" applyFill="0" applyBorder="0" applyAlignment="0"/>
    <xf numFmtId="193" fontId="68" fillId="0" borderId="0" applyFill="0" applyBorder="0" applyAlignment="0"/>
    <xf numFmtId="3" fontId="20" fillId="0" borderId="14" applyNumberFormat="0" applyAlignment="0">
      <alignment horizontal="center" vertical="center"/>
    </xf>
    <xf numFmtId="3" fontId="21" fillId="0" borderId="14" applyNumberFormat="0" applyAlignment="0">
      <alignment horizontal="center" vertical="center"/>
    </xf>
    <xf numFmtId="3" fontId="22" fillId="0" borderId="14" applyNumberFormat="0" applyAlignment="0">
      <alignment horizontal="center" vertical="center"/>
    </xf>
    <xf numFmtId="38" fontId="45" fillId="0" borderId="0" applyFont="0" applyFill="0" applyBorder="0" applyAlignment="0" applyProtection="0"/>
    <xf numFmtId="4" fontId="68" fillId="0" borderId="0" applyFont="0" applyFill="0" applyBorder="0" applyAlignment="0" applyProtection="0"/>
    <xf numFmtId="38" fontId="45" fillId="0" borderId="0" applyFont="0" applyFill="0" applyBorder="0" applyAlignment="0" applyProtection="0"/>
    <xf numFmtId="40" fontId="45" fillId="0" borderId="0" applyFont="0" applyFill="0" applyBorder="0" applyAlignment="0" applyProtection="0"/>
    <xf numFmtId="168" fontId="8" fillId="0" borderId="0" applyFont="0" applyFill="0" applyBorder="0" applyAlignment="0" applyProtection="0"/>
    <xf numFmtId="169" fontId="8" fillId="0" borderId="0" applyFont="0" applyFill="0" applyBorder="0" applyAlignment="0" applyProtection="0"/>
    <xf numFmtId="0" fontId="87" fillId="0" borderId="13"/>
    <xf numFmtId="205" fontId="38" fillId="0" borderId="15"/>
    <xf numFmtId="206" fontId="45" fillId="0" borderId="0" applyFont="0" applyFill="0" applyBorder="0" applyAlignment="0" applyProtection="0"/>
    <xf numFmtId="207" fontId="70" fillId="0" borderId="0" applyFont="0" applyFill="0" applyBorder="0" applyAlignment="0" applyProtection="0"/>
    <xf numFmtId="208" fontId="8" fillId="0" borderId="0" applyFont="0" applyFill="0" applyBorder="0" applyAlignment="0" applyProtection="0"/>
    <xf numFmtId="209" fontId="8" fillId="0" borderId="0" applyFont="0" applyFill="0" applyBorder="0" applyAlignment="0" applyProtection="0"/>
    <xf numFmtId="0" fontId="23" fillId="0" borderId="0" applyNumberFormat="0" applyFont="0" applyFill="0" applyAlignment="0"/>
    <xf numFmtId="0" fontId="128" fillId="4" borderId="0" applyNumberFormat="0" applyBorder="0" applyAlignment="0" applyProtection="0"/>
    <xf numFmtId="0" fontId="16" fillId="0" borderId="0"/>
    <xf numFmtId="0" fontId="59" fillId="29" borderId="0" applyNumberFormat="0" applyBorder="0" applyAlignment="0" applyProtection="0"/>
    <xf numFmtId="0" fontId="59" fillId="23" borderId="0" applyNumberFormat="0" applyBorder="0" applyAlignment="0" applyProtection="0"/>
    <xf numFmtId="0" fontId="59" fillId="30"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18" borderId="0" applyNumberFormat="0" applyBorder="0" applyAlignment="0" applyProtection="0"/>
    <xf numFmtId="37" fontId="24" fillId="0" borderId="0"/>
    <xf numFmtId="178" fontId="25" fillId="0" borderId="0"/>
    <xf numFmtId="0" fontId="11" fillId="0" borderId="0"/>
    <xf numFmtId="0" fontId="1" fillId="0" borderId="0"/>
    <xf numFmtId="0" fontId="129" fillId="0" borderId="0"/>
    <xf numFmtId="0" fontId="6" fillId="0" borderId="0"/>
    <xf numFmtId="0" fontId="9" fillId="0" borderId="0"/>
    <xf numFmtId="0" fontId="3" fillId="0" borderId="0"/>
    <xf numFmtId="0" fontId="3" fillId="0" borderId="0"/>
    <xf numFmtId="0" fontId="88" fillId="0" borderId="0"/>
    <xf numFmtId="0" fontId="36" fillId="0" borderId="0"/>
    <xf numFmtId="0" fontId="36" fillId="0" borderId="0" applyProtection="0"/>
    <xf numFmtId="0" fontId="36" fillId="0" borderId="0" applyProtection="0"/>
    <xf numFmtId="0" fontId="36" fillId="0" borderId="0" applyProtection="0"/>
    <xf numFmtId="0" fontId="36" fillId="0" borderId="0" applyProtection="0"/>
    <xf numFmtId="0" fontId="36" fillId="0" borderId="0" applyProtection="0"/>
    <xf numFmtId="0" fontId="89" fillId="0" borderId="0"/>
    <xf numFmtId="0" fontId="9" fillId="0" borderId="0"/>
    <xf numFmtId="0" fontId="90" fillId="0" borderId="0"/>
    <xf numFmtId="0" fontId="90" fillId="0" borderId="0"/>
    <xf numFmtId="0" fontId="36" fillId="0" borderId="0"/>
    <xf numFmtId="0" fontId="8" fillId="0" borderId="0"/>
    <xf numFmtId="0" fontId="9" fillId="0" borderId="0"/>
    <xf numFmtId="0" fontId="91" fillId="0" borderId="0"/>
    <xf numFmtId="0" fontId="8"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68" fillId="31" borderId="0"/>
    <xf numFmtId="0" fontId="78" fillId="0" borderId="0"/>
    <xf numFmtId="0" fontId="92" fillId="0" borderId="16" applyNumberFormat="0" applyFill="0" applyAlignment="0" applyProtection="0"/>
    <xf numFmtId="169" fontId="93" fillId="0" borderId="0" applyFont="0" applyFill="0" applyBorder="0" applyAlignment="0" applyProtection="0"/>
    <xf numFmtId="168" fontId="93" fillId="0" borderId="0" applyFon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26" fillId="0" borderId="0" applyNumberFormat="0" applyFill="0" applyBorder="0" applyAlignment="0" applyProtection="0"/>
    <xf numFmtId="0" fontId="38" fillId="0" borderId="0" applyNumberFormat="0" applyFill="0" applyBorder="0" applyAlignment="0" applyProtection="0"/>
    <xf numFmtId="0" fontId="9" fillId="0" borderId="0" applyFont="0" applyFill="0" applyBorder="0" applyAlignment="0" applyProtection="0"/>
    <xf numFmtId="0" fontId="16" fillId="0" borderId="0"/>
    <xf numFmtId="14" fontId="62" fillId="0" borderId="0">
      <alignment horizontal="center" wrapText="1"/>
      <protection locked="0"/>
    </xf>
    <xf numFmtId="196" fontId="8" fillId="0" borderId="0" applyFont="0" applyFill="0" applyBorder="0" applyAlignment="0" applyProtection="0"/>
    <xf numFmtId="210" fontId="8"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5" fillId="0" borderId="17" applyNumberFormat="0" applyBorder="0"/>
    <xf numFmtId="197" fontId="68" fillId="0" borderId="0" applyFill="0" applyBorder="0" applyAlignment="0"/>
    <xf numFmtId="193" fontId="68" fillId="0" borderId="0" applyFill="0" applyBorder="0" applyAlignment="0"/>
    <xf numFmtId="197" fontId="68" fillId="0" borderId="0" applyFill="0" applyBorder="0" applyAlignment="0"/>
    <xf numFmtId="198" fontId="68" fillId="0" borderId="0" applyFill="0" applyBorder="0" applyAlignment="0"/>
    <xf numFmtId="193" fontId="68" fillId="0" borderId="0" applyFill="0" applyBorder="0" applyAlignment="0"/>
    <xf numFmtId="0" fontId="95" fillId="0" borderId="0"/>
    <xf numFmtId="0" fontId="45" fillId="0" borderId="0" applyNumberFormat="0" applyFont="0" applyFill="0" applyBorder="0" applyAlignment="0" applyProtection="0">
      <alignment horizontal="left"/>
    </xf>
    <xf numFmtId="0" fontId="96" fillId="0" borderId="13">
      <alignment horizontal="center"/>
    </xf>
    <xf numFmtId="0" fontId="97" fillId="32" borderId="0" applyNumberFormat="0" applyFont="0" applyBorder="0" applyAlignment="0">
      <alignment horizontal="center"/>
    </xf>
    <xf numFmtId="14" fontId="98" fillId="0" borderId="0" applyNumberFormat="0" applyFill="0" applyBorder="0" applyAlignment="0" applyProtection="0">
      <alignment horizontal="left"/>
    </xf>
    <xf numFmtId="188" fontId="2" fillId="0" borderId="0" applyFont="0" applyFill="0" applyBorder="0" applyAlignment="0" applyProtection="0"/>
    <xf numFmtId="0" fontId="38" fillId="0" borderId="0" applyNumberFormat="0" applyFill="0" applyBorder="0" applyAlignment="0" applyProtection="0"/>
    <xf numFmtId="4" fontId="99" fillId="33" borderId="18" applyNumberFormat="0" applyProtection="0">
      <alignment vertical="center"/>
    </xf>
    <xf numFmtId="4" fontId="100" fillId="33" borderId="18" applyNumberFormat="0" applyProtection="0">
      <alignment vertical="center"/>
    </xf>
    <xf numFmtId="4" fontId="101" fillId="33" borderId="18" applyNumberFormat="0" applyProtection="0">
      <alignment horizontal="left" vertical="center" indent="1"/>
    </xf>
    <xf numFmtId="4" fontId="101" fillId="34" borderId="0" applyNumberFormat="0" applyProtection="0">
      <alignment horizontal="left" vertical="center" indent="1"/>
    </xf>
    <xf numFmtId="4" fontId="101" fillId="35" borderId="18" applyNumberFormat="0" applyProtection="0">
      <alignment horizontal="right" vertical="center"/>
    </xf>
    <xf numFmtId="4" fontId="101" fillId="36" borderId="18" applyNumberFormat="0" applyProtection="0">
      <alignment horizontal="right" vertical="center"/>
    </xf>
    <xf numFmtId="4" fontId="101" fillId="37" borderId="18" applyNumberFormat="0" applyProtection="0">
      <alignment horizontal="right" vertical="center"/>
    </xf>
    <xf numFmtId="4" fontId="101" fillId="38" borderId="18" applyNumberFormat="0" applyProtection="0">
      <alignment horizontal="right" vertical="center"/>
    </xf>
    <xf numFmtId="4" fontId="101" fillId="39" borderId="18" applyNumberFormat="0" applyProtection="0">
      <alignment horizontal="right" vertical="center"/>
    </xf>
    <xf numFmtId="4" fontId="101" fillId="40" borderId="18" applyNumberFormat="0" applyProtection="0">
      <alignment horizontal="right" vertical="center"/>
    </xf>
    <xf numFmtId="4" fontId="101" fillId="41" borderId="18" applyNumberFormat="0" applyProtection="0">
      <alignment horizontal="right" vertical="center"/>
    </xf>
    <xf numFmtId="4" fontId="101" fillId="42" borderId="18" applyNumberFormat="0" applyProtection="0">
      <alignment horizontal="right" vertical="center"/>
    </xf>
    <xf numFmtId="4" fontId="101" fillId="43" borderId="18" applyNumberFormat="0" applyProtection="0">
      <alignment horizontal="right" vertical="center"/>
    </xf>
    <xf numFmtId="4" fontId="99" fillId="44" borderId="19" applyNumberFormat="0" applyProtection="0">
      <alignment horizontal="left" vertical="center" indent="1"/>
    </xf>
    <xf numFmtId="4" fontId="99" fillId="45" borderId="0" applyNumberFormat="0" applyProtection="0">
      <alignment horizontal="left" vertical="center" indent="1"/>
    </xf>
    <xf numFmtId="4" fontId="99" fillId="34" borderId="0" applyNumberFormat="0" applyProtection="0">
      <alignment horizontal="left" vertical="center" indent="1"/>
    </xf>
    <xf numFmtId="4" fontId="101" fillId="45" borderId="18" applyNumberFormat="0" applyProtection="0">
      <alignment horizontal="right" vertical="center"/>
    </xf>
    <xf numFmtId="4" fontId="46" fillId="45" borderId="0" applyNumberFormat="0" applyProtection="0">
      <alignment horizontal="left" vertical="center" indent="1"/>
    </xf>
    <xf numFmtId="4" fontId="46" fillId="34" borderId="0" applyNumberFormat="0" applyProtection="0">
      <alignment horizontal="left" vertical="center" indent="1"/>
    </xf>
    <xf numFmtId="4" fontId="101" fillId="46" borderId="18" applyNumberFormat="0" applyProtection="0">
      <alignment vertical="center"/>
    </xf>
    <xf numFmtId="4" fontId="102" fillId="46" borderId="18" applyNumberFormat="0" applyProtection="0">
      <alignment vertical="center"/>
    </xf>
    <xf numFmtId="4" fontId="99" fillId="45" borderId="20" applyNumberFormat="0" applyProtection="0">
      <alignment horizontal="left" vertical="center" indent="1"/>
    </xf>
    <xf numFmtId="4" fontId="101" fillId="46" borderId="18" applyNumberFormat="0" applyProtection="0">
      <alignment horizontal="right" vertical="center"/>
    </xf>
    <xf numFmtId="4" fontId="102" fillId="46" borderId="18" applyNumberFormat="0" applyProtection="0">
      <alignment horizontal="right" vertical="center"/>
    </xf>
    <xf numFmtId="4" fontId="99" fillId="45" borderId="18" applyNumberFormat="0" applyProtection="0">
      <alignment horizontal="left" vertical="center" indent="1"/>
    </xf>
    <xf numFmtId="4" fontId="103" fillId="27" borderId="20" applyNumberFormat="0" applyProtection="0">
      <alignment horizontal="left" vertical="center" indent="1"/>
    </xf>
    <xf numFmtId="4" fontId="104" fillId="46" borderId="18" applyNumberFormat="0" applyProtection="0">
      <alignment horizontal="right" vertical="center"/>
    </xf>
    <xf numFmtId="0" fontId="97" fillId="1" borderId="12" applyNumberFormat="0" applyFont="0" applyAlignment="0">
      <alignment horizontal="center"/>
    </xf>
    <xf numFmtId="0" fontId="105" fillId="0" borderId="0" applyNumberFormat="0" applyFill="0" applyBorder="0" applyAlignment="0">
      <alignment horizontal="center"/>
    </xf>
    <xf numFmtId="0" fontId="106" fillId="0" borderId="21" applyNumberFormat="0" applyFill="0" applyBorder="0" applyAlignment="0" applyProtection="0"/>
    <xf numFmtId="0" fontId="38" fillId="0" borderId="14">
      <alignment horizontal="center"/>
    </xf>
    <xf numFmtId="0" fontId="58" fillId="0" borderId="0" applyNumberFormat="0" applyFill="0" applyBorder="0" applyAlignment="0" applyProtection="0"/>
    <xf numFmtId="188" fontId="2" fillId="0" borderId="0" applyFont="0" applyFill="0" applyBorder="0" applyAlignment="0" applyProtection="0"/>
    <xf numFmtId="188"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87" fillId="0" borderId="0"/>
    <xf numFmtId="40" fontId="107" fillId="0" borderId="0" applyBorder="0">
      <alignment horizontal="right"/>
    </xf>
    <xf numFmtId="179" fontId="26" fillId="0" borderId="22">
      <alignment horizontal="right" vertical="center"/>
    </xf>
    <xf numFmtId="179" fontId="26" fillId="0" borderId="22">
      <alignment horizontal="right" vertical="center"/>
    </xf>
    <xf numFmtId="179" fontId="26" fillId="0" borderId="22">
      <alignment horizontal="right" vertical="center"/>
    </xf>
    <xf numFmtId="179" fontId="26" fillId="0" borderId="22">
      <alignment horizontal="right" vertical="center"/>
    </xf>
    <xf numFmtId="179" fontId="26" fillId="0" borderId="22">
      <alignment horizontal="right" vertical="center"/>
    </xf>
    <xf numFmtId="179" fontId="26" fillId="0" borderId="22">
      <alignment horizontal="right" vertical="center"/>
    </xf>
    <xf numFmtId="179" fontId="26" fillId="0" borderId="22">
      <alignment horizontal="right" vertical="center"/>
    </xf>
    <xf numFmtId="49" fontId="46" fillId="0" borderId="0" applyFill="0" applyBorder="0" applyAlignment="0"/>
    <xf numFmtId="211" fontId="8" fillId="0" borderId="0" applyFill="0" applyBorder="0" applyAlignment="0"/>
    <xf numFmtId="181" fontId="8" fillId="0" borderId="0" applyFill="0" applyBorder="0" applyAlignment="0"/>
    <xf numFmtId="180" fontId="26" fillId="0" borderId="22">
      <alignment horizontal="center"/>
    </xf>
    <xf numFmtId="0" fontId="26" fillId="0" borderId="0" applyNumberFormat="0" applyFill="0" applyBorder="0" applyAlignment="0" applyProtection="0"/>
    <xf numFmtId="0" fontId="9" fillId="0" borderId="0" applyNumberFormat="0" applyFill="0" applyBorder="0" applyAlignment="0" applyProtection="0"/>
    <xf numFmtId="0" fontId="94" fillId="0" borderId="0" applyNumberFormat="0" applyFill="0" applyBorder="0" applyAlignment="0" applyProtection="0"/>
    <xf numFmtId="3" fontId="108" fillId="0" borderId="23" applyNumberFormat="0" applyBorder="0" applyAlignment="0"/>
    <xf numFmtId="0" fontId="109" fillId="0" borderId="0" applyNumberFormat="0" applyFill="0" applyBorder="0" applyAlignment="0" applyProtection="0"/>
    <xf numFmtId="0" fontId="110" fillId="25" borderId="3" applyNumberFormat="0" applyAlignment="0" applyProtection="0"/>
    <xf numFmtId="0" fontId="111" fillId="0" borderId="24" applyNumberFormat="0" applyFill="0" applyAlignment="0" applyProtection="0"/>
    <xf numFmtId="3" fontId="27" fillId="0" borderId="14" applyNumberFormat="0" applyAlignment="0">
      <alignment horizontal="center" vertical="center"/>
    </xf>
    <xf numFmtId="3" fontId="28" fillId="0" borderId="25" applyNumberFormat="0" applyAlignment="0">
      <alignment horizontal="left" wrapText="1"/>
    </xf>
    <xf numFmtId="0" fontId="112" fillId="13" borderId="0" applyNumberFormat="0" applyBorder="0" applyAlignment="0" applyProtection="0"/>
    <xf numFmtId="0" fontId="113" fillId="15" borderId="0" applyNumberFormat="0" applyBorder="0" applyAlignment="0" applyProtection="0"/>
    <xf numFmtId="212" fontId="114" fillId="0" borderId="0" applyFont="0" applyFill="0" applyBorder="0" applyAlignment="0" applyProtection="0"/>
    <xf numFmtId="213" fontId="70" fillId="0" borderId="0" applyFon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181" fontId="26" fillId="0" borderId="0"/>
    <xf numFmtId="182" fontId="26" fillId="0" borderId="1"/>
    <xf numFmtId="3" fontId="26" fillId="0" borderId="0" applyNumberFormat="0" applyBorder="0" applyAlignment="0" applyProtection="0">
      <alignment horizontal="centerContinuous"/>
      <protection locked="0"/>
    </xf>
    <xf numFmtId="3" fontId="117" fillId="0" borderId="0">
      <protection locked="0"/>
    </xf>
    <xf numFmtId="5" fontId="118" fillId="47" borderId="26">
      <alignment vertical="top"/>
    </xf>
    <xf numFmtId="0" fontId="119" fillId="48" borderId="1">
      <alignment horizontal="left" vertical="center"/>
    </xf>
    <xf numFmtId="6" fontId="120" fillId="49" borderId="26"/>
    <xf numFmtId="5" fontId="22" fillId="0" borderId="26">
      <alignment horizontal="left" vertical="top"/>
    </xf>
    <xf numFmtId="0" fontId="121" fillId="50" borderId="0">
      <alignment horizontal="left" vertical="center"/>
    </xf>
    <xf numFmtId="5" fontId="58" fillId="0" borderId="14">
      <alignment horizontal="left" vertical="top"/>
    </xf>
    <xf numFmtId="0" fontId="122" fillId="0" borderId="14">
      <alignment horizontal="left" vertical="center"/>
    </xf>
    <xf numFmtId="214" fontId="9" fillId="0" borderId="0" applyFont="0" applyFill="0" applyBorder="0" applyAlignment="0" applyProtection="0"/>
    <xf numFmtId="215" fontId="9" fillId="0" borderId="0" applyFont="0" applyFill="0" applyBorder="0" applyAlignment="0" applyProtection="0"/>
    <xf numFmtId="42" fontId="78" fillId="0" borderId="0" applyFont="0" applyFill="0" applyBorder="0" applyAlignment="0" applyProtection="0"/>
    <xf numFmtId="44" fontId="78" fillId="0" borderId="0" applyFont="0" applyFill="0" applyBorder="0" applyAlignment="0" applyProtection="0"/>
    <xf numFmtId="0" fontId="123" fillId="12" borderId="0" applyNumberFormat="0" applyBorder="0" applyAlignment="0" applyProtection="0"/>
    <xf numFmtId="0" fontId="29" fillId="0" borderId="0" applyNumberForma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0" fontId="6" fillId="0" borderId="0">
      <alignment vertical="center"/>
    </xf>
    <xf numFmtId="40" fontId="31" fillId="0" borderId="0" applyFont="0" applyFill="0" applyBorder="0" applyAlignment="0" applyProtection="0"/>
    <xf numFmtId="38"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9" fontId="32" fillId="0" borderId="0" applyFont="0" applyFill="0" applyBorder="0" applyAlignment="0" applyProtection="0"/>
    <xf numFmtId="0" fontId="33" fillId="0" borderId="0"/>
    <xf numFmtId="0" fontId="124" fillId="0" borderId="27"/>
    <xf numFmtId="0" fontId="34" fillId="0" borderId="0" applyFont="0" applyFill="0" applyBorder="0" applyAlignment="0" applyProtection="0"/>
    <xf numFmtId="0" fontId="34" fillId="0" borderId="0" applyFont="0" applyFill="0" applyBorder="0" applyAlignment="0" applyProtection="0"/>
    <xf numFmtId="185" fontId="34" fillId="0" borderId="0" applyFont="0" applyFill="0" applyBorder="0" applyAlignment="0" applyProtection="0"/>
    <xf numFmtId="172" fontId="34" fillId="0" borderId="0" applyFont="0" applyFill="0" applyBorder="0" applyAlignment="0" applyProtection="0"/>
    <xf numFmtId="0" fontId="35" fillId="0" borderId="0"/>
    <xf numFmtId="0" fontId="23" fillId="0" borderId="0"/>
    <xf numFmtId="168" fontId="36" fillId="0" borderId="0" applyFont="0" applyFill="0" applyBorder="0" applyAlignment="0" applyProtection="0"/>
    <xf numFmtId="169" fontId="36" fillId="0" borderId="0" applyFont="0" applyFill="0" applyBorder="0" applyAlignment="0" applyProtection="0"/>
    <xf numFmtId="164" fontId="9" fillId="0" borderId="0" applyFont="0" applyFill="0" applyBorder="0" applyAlignment="0" applyProtection="0"/>
    <xf numFmtId="0" fontId="16" fillId="0" borderId="0"/>
    <xf numFmtId="186" fontId="36" fillId="0" borderId="0" applyFont="0" applyFill="0" applyBorder="0" applyAlignment="0" applyProtection="0"/>
    <xf numFmtId="166" fontId="37" fillId="0" borderId="0" applyFont="0" applyFill="0" applyBorder="0" applyAlignment="0" applyProtection="0"/>
    <xf numFmtId="187" fontId="36" fillId="0" borderId="0" applyFont="0" applyFill="0" applyBorder="0" applyAlignment="0" applyProtection="0"/>
    <xf numFmtId="169" fontId="45" fillId="0" borderId="0" applyNumberFormat="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303">
    <xf numFmtId="0" fontId="0" fillId="0" borderId="0" xfId="0"/>
    <xf numFmtId="171" fontId="4" fillId="51" borderId="0" xfId="1" applyNumberFormat="1" applyFont="1" applyFill="1" applyAlignment="1">
      <alignment horizontal="center"/>
    </xf>
    <xf numFmtId="0" fontId="4" fillId="51" borderId="0" xfId="1" applyFont="1" applyFill="1" applyAlignment="1">
      <alignment horizontal="center"/>
    </xf>
    <xf numFmtId="0" fontId="7" fillId="51" borderId="0" xfId="0" applyFont="1" applyFill="1" applyAlignment="1">
      <alignment horizontal="center"/>
    </xf>
    <xf numFmtId="0" fontId="7" fillId="51" borderId="0" xfId="0" applyFont="1" applyFill="1" applyAlignment="1">
      <alignment horizontal="left"/>
    </xf>
    <xf numFmtId="3" fontId="7" fillId="51" borderId="0" xfId="0" applyNumberFormat="1" applyFont="1" applyFill="1" applyAlignment="1">
      <alignment horizontal="center" vertical="center"/>
    </xf>
    <xf numFmtId="3" fontId="7" fillId="51" borderId="0" xfId="0" applyNumberFormat="1" applyFont="1" applyFill="1" applyAlignment="1">
      <alignment horizontal="center"/>
    </xf>
    <xf numFmtId="0" fontId="125" fillId="0" borderId="0" xfId="1" applyFont="1" applyAlignment="1">
      <alignment vertical="center"/>
    </xf>
    <xf numFmtId="1" fontId="4" fillId="0" borderId="28" xfId="0" applyNumberFormat="1" applyFont="1" applyBorder="1" applyAlignment="1">
      <alignment horizontal="center" vertical="center" wrapText="1"/>
    </xf>
    <xf numFmtId="0" fontId="7" fillId="0" borderId="1" xfId="0" applyFont="1" applyBorder="1" applyAlignment="1">
      <alignment horizontal="justify" vertical="center"/>
    </xf>
    <xf numFmtId="0" fontId="7" fillId="0" borderId="1" xfId="0" applyFont="1" applyBorder="1" applyAlignment="1">
      <alignment horizontal="center" vertical="center" wrapText="1"/>
    </xf>
    <xf numFmtId="1" fontId="7" fillId="0" borderId="28" xfId="0" applyNumberFormat="1" applyFont="1" applyBorder="1" applyAlignment="1">
      <alignment horizontal="center" vertical="center" wrapText="1"/>
    </xf>
    <xf numFmtId="0" fontId="7" fillId="0" borderId="0" xfId="0" applyFont="1" applyAlignment="1">
      <alignment horizontal="center"/>
    </xf>
    <xf numFmtId="0" fontId="7" fillId="0" borderId="0" xfId="0" applyFont="1"/>
    <xf numFmtId="0" fontId="7" fillId="0" borderId="0" xfId="0" applyFont="1" applyAlignment="1">
      <alignment horizontal="center" vertical="center"/>
    </xf>
    <xf numFmtId="1" fontId="7" fillId="0" borderId="28" xfId="0" applyNumberFormat="1" applyFont="1" applyBorder="1" applyAlignment="1">
      <alignment horizontal="justify" vertical="center" wrapText="1"/>
    </xf>
    <xf numFmtId="1" fontId="7" fillId="0" borderId="28" xfId="0" quotePrefix="1" applyNumberFormat="1" applyFont="1" applyBorder="1" applyAlignment="1">
      <alignment horizontal="center" vertical="center" wrapText="1"/>
    </xf>
    <xf numFmtId="0" fontId="7" fillId="0" borderId="1" xfId="0" applyFont="1" applyBorder="1" applyAlignment="1">
      <alignment horizontal="center" vertical="justify" wrapText="1"/>
    </xf>
    <xf numFmtId="1" fontId="7" fillId="0" borderId="28" xfId="0" applyNumberFormat="1" applyFont="1" applyBorder="1" applyAlignment="1">
      <alignment horizontal="left" vertical="center" wrapText="1"/>
    </xf>
    <xf numFmtId="1" fontId="7" fillId="0" borderId="1" xfId="0" applyNumberFormat="1" applyFont="1" applyBorder="1" applyAlignment="1">
      <alignment horizontal="center" vertical="center" wrapText="1"/>
    </xf>
    <xf numFmtId="0" fontId="131" fillId="0" borderId="0" xfId="0" applyFont="1" applyAlignment="1">
      <alignment vertical="center"/>
    </xf>
    <xf numFmtId="0" fontId="131" fillId="0" borderId="0" xfId="0" applyFont="1" applyAlignment="1">
      <alignment horizontal="center" vertical="center"/>
    </xf>
    <xf numFmtId="0" fontId="131" fillId="0" borderId="0" xfId="0" applyFont="1" applyAlignment="1">
      <alignment vertical="center" wrapText="1"/>
    </xf>
    <xf numFmtId="0" fontId="131" fillId="0" borderId="0" xfId="0" applyFont="1" applyAlignment="1">
      <alignment horizontal="center" vertical="center" wrapText="1"/>
    </xf>
    <xf numFmtId="0" fontId="6" fillId="0" borderId="0" xfId="0" applyFont="1" applyAlignment="1">
      <alignment horizontal="left" vertical="center" wrapText="1"/>
    </xf>
    <xf numFmtId="0" fontId="6" fillId="0" borderId="30" xfId="0" applyFont="1" applyBorder="1" applyAlignment="1">
      <alignment horizontal="center" vertical="center" wrapText="1"/>
    </xf>
    <xf numFmtId="0" fontId="131" fillId="0" borderId="28" xfId="0" applyFont="1" applyBorder="1" applyAlignment="1">
      <alignment horizontal="center" vertical="center" wrapText="1"/>
    </xf>
    <xf numFmtId="0" fontId="131" fillId="0" borderId="28" xfId="0" applyFont="1" applyBorder="1" applyAlignment="1">
      <alignment horizontal="justify" vertical="center" wrapText="1"/>
    </xf>
    <xf numFmtId="0" fontId="6" fillId="0" borderId="28" xfId="0" applyFont="1" applyBorder="1" applyAlignment="1">
      <alignment horizontal="justify" vertical="center" wrapText="1"/>
    </xf>
    <xf numFmtId="0" fontId="6" fillId="0" borderId="30" xfId="0" applyFont="1" applyBorder="1" applyAlignment="1">
      <alignment horizontal="justify" vertical="center" wrapText="1"/>
    </xf>
    <xf numFmtId="0" fontId="131" fillId="0" borderId="30" xfId="0" applyFont="1" applyBorder="1" applyAlignment="1">
      <alignment horizontal="center" vertical="center" wrapText="1"/>
    </xf>
    <xf numFmtId="0" fontId="131" fillId="0" borderId="30" xfId="0" applyFont="1" applyBorder="1" applyAlignment="1">
      <alignment vertical="center" wrapText="1"/>
    </xf>
    <xf numFmtId="0" fontId="131" fillId="0" borderId="30" xfId="0" applyFont="1" applyBorder="1" applyAlignment="1">
      <alignment horizontal="left" vertical="top" wrapText="1"/>
    </xf>
    <xf numFmtId="0" fontId="131" fillId="0" borderId="30" xfId="0" applyFont="1" applyBorder="1" applyAlignment="1">
      <alignment horizontal="justify" vertical="center" wrapText="1"/>
    </xf>
    <xf numFmtId="0" fontId="6" fillId="0" borderId="30" xfId="0" quotePrefix="1" applyFont="1" applyBorder="1" applyAlignment="1">
      <alignment horizontal="justify" vertical="center" wrapText="1"/>
    </xf>
    <xf numFmtId="0" fontId="6" fillId="0" borderId="0" xfId="0" applyFont="1" applyAlignment="1">
      <alignment horizontal="justify" vertical="center" wrapText="1"/>
    </xf>
    <xf numFmtId="0" fontId="133" fillId="0" borderId="0" xfId="0" applyFont="1" applyAlignment="1">
      <alignment vertical="center"/>
    </xf>
    <xf numFmtId="0" fontId="133" fillId="0" borderId="30" xfId="0" applyFont="1" applyBorder="1" applyAlignment="1">
      <alignment horizontal="justify" vertical="center" wrapText="1"/>
    </xf>
    <xf numFmtId="0" fontId="133" fillId="0" borderId="30" xfId="0" applyFont="1" applyBorder="1" applyAlignment="1">
      <alignment horizontal="center" vertical="center" wrapText="1"/>
    </xf>
    <xf numFmtId="0" fontId="133" fillId="0" borderId="31" xfId="0" applyFont="1" applyBorder="1" applyAlignment="1">
      <alignment vertical="center" wrapText="1"/>
    </xf>
    <xf numFmtId="0" fontId="6" fillId="51" borderId="30" xfId="0" applyFont="1" applyFill="1" applyBorder="1" applyAlignment="1">
      <alignment horizontal="justify" vertical="center" wrapText="1"/>
    </xf>
    <xf numFmtId="0" fontId="131" fillId="0" borderId="30" xfId="0" applyFont="1" applyBorder="1" applyAlignment="1">
      <alignment horizontal="left" vertical="center" wrapText="1"/>
    </xf>
    <xf numFmtId="0" fontId="134" fillId="0" borderId="30" xfId="0" applyFont="1" applyBorder="1" applyAlignment="1">
      <alignment horizontal="justify" vertical="center"/>
    </xf>
    <xf numFmtId="0" fontId="134" fillId="0" borderId="30" xfId="0" applyFont="1" applyBorder="1" applyAlignment="1">
      <alignment horizontal="justify" vertical="center" wrapText="1"/>
    </xf>
    <xf numFmtId="0" fontId="6" fillId="0" borderId="30" xfId="0" applyFont="1" applyBorder="1" applyAlignment="1">
      <alignment horizontal="left" vertical="center" wrapText="1"/>
    </xf>
    <xf numFmtId="0" fontId="6" fillId="0" borderId="30" xfId="0" applyFont="1" applyBorder="1" applyAlignment="1">
      <alignment horizontal="justify" vertical="center"/>
    </xf>
    <xf numFmtId="0" fontId="6" fillId="0" borderId="30" xfId="0" applyFont="1" applyBorder="1" applyAlignment="1">
      <alignment vertical="center" wrapText="1"/>
    </xf>
    <xf numFmtId="14" fontId="131" fillId="0" borderId="30" xfId="0" applyNumberFormat="1" applyFont="1" applyBorder="1" applyAlignment="1">
      <alignment horizontal="center" vertical="center" wrapText="1"/>
    </xf>
    <xf numFmtId="14" fontId="6" fillId="0" borderId="30" xfId="0" applyNumberFormat="1" applyFont="1" applyBorder="1" applyAlignment="1">
      <alignment horizontal="justify" vertical="center" wrapText="1"/>
    </xf>
    <xf numFmtId="0" fontId="131" fillId="0" borderId="30" xfId="0" applyFont="1" applyBorder="1" applyAlignment="1">
      <alignment horizontal="center" vertical="center"/>
    </xf>
    <xf numFmtId="0" fontId="5" fillId="0" borderId="30"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0" xfId="0" applyFont="1" applyAlignment="1">
      <alignment vertical="center"/>
    </xf>
    <xf numFmtId="0" fontId="4" fillId="0" borderId="30" xfId="0" applyFont="1" applyBorder="1" applyAlignment="1">
      <alignment horizontal="center" vertical="center"/>
    </xf>
    <xf numFmtId="0" fontId="4" fillId="0" borderId="30" xfId="0" applyFont="1" applyBorder="1" applyAlignment="1">
      <alignment horizontal="center" vertical="center" wrapText="1"/>
    </xf>
    <xf numFmtId="0" fontId="4" fillId="0" borderId="30" xfId="0" applyFont="1" applyBorder="1" applyAlignment="1">
      <alignment horizontal="left" vertical="center"/>
    </xf>
    <xf numFmtId="0" fontId="7" fillId="0" borderId="23" xfId="0" applyFont="1" applyBorder="1" applyAlignment="1">
      <alignment horizontal="center" vertical="center"/>
    </xf>
    <xf numFmtId="0" fontId="7" fillId="0" borderId="23" xfId="0" applyFont="1" applyBorder="1" applyAlignment="1">
      <alignment horizontal="justify" vertical="center" wrapText="1"/>
    </xf>
    <xf numFmtId="0" fontId="7" fillId="0" borderId="23" xfId="0" applyFont="1" applyBorder="1" applyAlignment="1">
      <alignment horizontal="center" vertical="center" wrapText="1"/>
    </xf>
    <xf numFmtId="0" fontId="7" fillId="0" borderId="32" xfId="0" applyFont="1" applyBorder="1" applyAlignment="1">
      <alignment horizontal="center" vertical="center"/>
    </xf>
    <xf numFmtId="0" fontId="7" fillId="0" borderId="14" xfId="0" applyFont="1" applyBorder="1" applyAlignment="1">
      <alignment horizontal="justify" vertical="center" wrapText="1"/>
    </xf>
    <xf numFmtId="0" fontId="7" fillId="0" borderId="14" xfId="0" applyFont="1" applyBorder="1" applyAlignment="1">
      <alignment horizontal="center" vertical="center" wrapText="1"/>
    </xf>
    <xf numFmtId="0" fontId="4" fillId="0" borderId="30" xfId="0" applyFont="1" applyBorder="1"/>
    <xf numFmtId="0" fontId="7" fillId="0" borderId="30" xfId="0" applyFont="1" applyBorder="1" applyAlignment="1">
      <alignment horizontal="center" vertical="center"/>
    </xf>
    <xf numFmtId="0" fontId="7" fillId="0" borderId="14" xfId="0" applyFont="1" applyBorder="1" applyAlignment="1">
      <alignment horizontal="center" vertical="center"/>
    </xf>
    <xf numFmtId="0" fontId="7" fillId="0" borderId="23" xfId="0" applyFont="1" applyBorder="1" applyAlignment="1">
      <alignment horizontal="justify" wrapText="1"/>
    </xf>
    <xf numFmtId="0" fontId="7" fillId="0" borderId="25" xfId="0" applyFont="1" applyBorder="1" applyAlignment="1">
      <alignment horizontal="center" vertical="center"/>
    </xf>
    <xf numFmtId="0" fontId="7" fillId="0" borderId="25" xfId="0" applyFont="1" applyBorder="1" applyAlignment="1">
      <alignment horizontal="justify" vertical="center" wrapText="1"/>
    </xf>
    <xf numFmtId="217" fontId="7" fillId="0" borderId="32" xfId="0" applyNumberFormat="1" applyFont="1" applyBorder="1" applyAlignment="1">
      <alignment horizontal="justify" vertical="center" wrapText="1"/>
    </xf>
    <xf numFmtId="0" fontId="7" fillId="0" borderId="15" xfId="0" applyFont="1" applyBorder="1" applyAlignment="1">
      <alignment horizontal="center" vertical="center"/>
    </xf>
    <xf numFmtId="217" fontId="7" fillId="0" borderId="15" xfId="0" applyNumberFormat="1" applyFont="1" applyBorder="1" applyAlignment="1">
      <alignment horizontal="justify" vertical="center" wrapText="1"/>
    </xf>
    <xf numFmtId="0" fontId="7" fillId="0" borderId="15" xfId="0" applyFont="1" applyBorder="1" applyAlignment="1">
      <alignment horizontal="center" vertical="center" wrapText="1"/>
    </xf>
    <xf numFmtId="217" fontId="7" fillId="0" borderId="25" xfId="0" applyNumberFormat="1" applyFont="1" applyBorder="1" applyAlignment="1">
      <alignment horizontal="justify" vertical="center" wrapText="1"/>
    </xf>
    <xf numFmtId="0" fontId="7" fillId="0" borderId="25" xfId="0" applyFont="1" applyBorder="1" applyAlignment="1">
      <alignment horizontal="center" vertical="center" wrapText="1"/>
    </xf>
    <xf numFmtId="0" fontId="7" fillId="0" borderId="33" xfId="0" applyFont="1" applyBorder="1" applyAlignment="1">
      <alignment horizontal="center" vertical="center"/>
    </xf>
    <xf numFmtId="217" fontId="7" fillId="0" borderId="33" xfId="0" applyNumberFormat="1" applyFont="1" applyBorder="1" applyAlignment="1">
      <alignment horizontal="justify" vertical="center" wrapText="1"/>
    </xf>
    <xf numFmtId="0" fontId="7" fillId="0" borderId="33" xfId="0" applyFont="1" applyBorder="1" applyAlignment="1">
      <alignment horizontal="center" vertical="center" wrapText="1"/>
    </xf>
    <xf numFmtId="0" fontId="4" fillId="0" borderId="30" xfId="0" applyFont="1" applyBorder="1" applyAlignment="1">
      <alignment horizontal="justify" vertical="center" wrapText="1"/>
    </xf>
    <xf numFmtId="0" fontId="4" fillId="0" borderId="0" xfId="0" applyFont="1"/>
    <xf numFmtId="0" fontId="7" fillId="0" borderId="30"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2" xfId="0" applyFont="1" applyBorder="1" applyAlignment="1">
      <alignment horizontal="justify" vertical="center" wrapText="1"/>
    </xf>
    <xf numFmtId="0" fontId="7" fillId="0" borderId="33" xfId="0" applyFont="1" applyBorder="1" applyAlignment="1">
      <alignment horizontal="justify" vertical="center" wrapText="1"/>
    </xf>
    <xf numFmtId="0" fontId="7" fillId="0" borderId="15" xfId="0" applyFont="1" applyBorder="1" applyAlignment="1">
      <alignment horizontal="justify" vertical="center" wrapText="1"/>
    </xf>
    <xf numFmtId="0" fontId="7" fillId="0" borderId="25" xfId="0" applyFont="1" applyBorder="1" applyAlignment="1">
      <alignment vertical="center" wrapText="1"/>
    </xf>
    <xf numFmtId="0" fontId="7" fillId="0" borderId="33" xfId="0" applyFont="1" applyBorder="1" applyAlignment="1">
      <alignment vertical="center" wrapText="1"/>
    </xf>
    <xf numFmtId="0" fontId="7" fillId="0" borderId="30" xfId="0" applyFont="1" applyBorder="1" applyAlignment="1">
      <alignment vertical="center" wrapText="1"/>
    </xf>
    <xf numFmtId="0" fontId="7" fillId="0" borderId="28" xfId="0" applyFont="1" applyBorder="1" applyAlignment="1">
      <alignment horizontal="justify" vertical="center" wrapText="1"/>
    </xf>
    <xf numFmtId="0" fontId="7" fillId="0" borderId="15" xfId="0" applyFont="1" applyBorder="1" applyAlignment="1">
      <alignment vertical="center" wrapText="1"/>
    </xf>
    <xf numFmtId="217" fontId="7" fillId="0" borderId="14" xfId="0" applyNumberFormat="1" applyFont="1" applyBorder="1" applyAlignment="1">
      <alignment horizontal="justify" vertical="center" wrapText="1"/>
    </xf>
    <xf numFmtId="0" fontId="7" fillId="0" borderId="0" xfId="0" applyFont="1" applyAlignment="1">
      <alignment wrapText="1"/>
    </xf>
    <xf numFmtId="217" fontId="4" fillId="0" borderId="30" xfId="0" applyNumberFormat="1" applyFont="1" applyBorder="1" applyAlignment="1">
      <alignment horizontal="justify" vertical="center" wrapText="1"/>
    </xf>
    <xf numFmtId="217" fontId="7" fillId="0" borderId="23" xfId="0" quotePrefix="1" applyNumberFormat="1" applyFont="1" applyBorder="1" applyAlignment="1">
      <alignment horizontal="justify" vertical="center" wrapText="1"/>
    </xf>
    <xf numFmtId="217" fontId="7" fillId="0" borderId="32" xfId="0" quotePrefix="1" applyNumberFormat="1" applyFont="1" applyBorder="1" applyAlignment="1">
      <alignment horizontal="justify" vertical="center" wrapText="1"/>
    </xf>
    <xf numFmtId="0" fontId="135" fillId="0" borderId="0" xfId="0" applyFont="1"/>
    <xf numFmtId="0" fontId="4" fillId="51" borderId="0" xfId="1" applyFont="1" applyFill="1" applyAlignment="1">
      <alignment horizontal="center"/>
    </xf>
    <xf numFmtId="0" fontId="136" fillId="0" borderId="0" xfId="0" applyFont="1"/>
    <xf numFmtId="0" fontId="137" fillId="0" borderId="30" xfId="1" applyFont="1" applyBorder="1" applyAlignment="1">
      <alignment horizontal="center" vertical="center" wrapText="1"/>
    </xf>
    <xf numFmtId="0" fontId="137" fillId="0" borderId="30" xfId="1" applyFont="1" applyBorder="1" applyAlignment="1">
      <alignment vertical="center" wrapText="1"/>
    </xf>
    <xf numFmtId="0" fontId="11" fillId="0" borderId="30" xfId="1" applyFont="1" applyBorder="1" applyAlignment="1">
      <alignment horizontal="center" vertical="center"/>
    </xf>
    <xf numFmtId="173" fontId="137" fillId="0" borderId="30" xfId="121" applyNumberFormat="1" applyFont="1" applyFill="1" applyBorder="1" applyAlignment="1">
      <alignment horizontal="right" vertical="center" wrapText="1"/>
    </xf>
    <xf numFmtId="216" fontId="137" fillId="0" borderId="30" xfId="121" applyNumberFormat="1" applyFont="1" applyFill="1" applyBorder="1" applyAlignment="1">
      <alignment horizontal="right" vertical="center" wrapText="1"/>
    </xf>
    <xf numFmtId="0" fontId="11" fillId="0" borderId="30" xfId="1" applyFont="1" applyBorder="1" applyAlignment="1">
      <alignment horizontal="center" vertical="center" wrapText="1"/>
    </xf>
    <xf numFmtId="0" fontId="11" fillId="0" borderId="30" xfId="1" applyFont="1" applyBorder="1" applyAlignment="1">
      <alignment vertical="center" wrapText="1"/>
    </xf>
    <xf numFmtId="216" fontId="11" fillId="0" borderId="30" xfId="121" applyNumberFormat="1" applyFont="1" applyFill="1" applyBorder="1" applyAlignment="1">
      <alignment horizontal="right" vertical="center" wrapText="1"/>
    </xf>
    <xf numFmtId="171" fontId="137" fillId="0" borderId="30" xfId="1" applyNumberFormat="1" applyFont="1" applyBorder="1" applyAlignment="1">
      <alignment horizontal="center" vertical="center" wrapText="1"/>
    </xf>
    <xf numFmtId="171" fontId="137" fillId="0" borderId="30" xfId="1" applyNumberFormat="1" applyFont="1" applyBorder="1" applyAlignment="1">
      <alignment horizontal="center" vertical="center"/>
    </xf>
    <xf numFmtId="3" fontId="137" fillId="0" borderId="30" xfId="121" applyNumberFormat="1" applyFont="1" applyFill="1" applyBorder="1" applyAlignment="1">
      <alignment horizontal="right" vertical="center" wrapText="1"/>
    </xf>
    <xf numFmtId="3" fontId="137" fillId="0" borderId="30" xfId="1" applyNumberFormat="1" applyFont="1" applyBorder="1" applyAlignment="1">
      <alignment vertical="center" wrapText="1"/>
    </xf>
    <xf numFmtId="171" fontId="137" fillId="0" borderId="30" xfId="1" applyNumberFormat="1" applyFont="1" applyBorder="1" applyAlignment="1">
      <alignment vertical="center" wrapText="1"/>
    </xf>
    <xf numFmtId="0" fontId="11" fillId="51" borderId="30" xfId="1" applyFont="1" applyFill="1" applyBorder="1" applyAlignment="1">
      <alignment horizontal="center" vertical="center"/>
    </xf>
    <xf numFmtId="0" fontId="11" fillId="51" borderId="30" xfId="1" applyFont="1" applyFill="1" applyBorder="1" applyAlignment="1">
      <alignment horizontal="right" vertical="center"/>
    </xf>
    <xf numFmtId="0" fontId="11" fillId="0" borderId="30" xfId="1" applyFont="1" applyBorder="1" applyAlignment="1">
      <alignment vertical="center"/>
    </xf>
    <xf numFmtId="0" fontId="11" fillId="0" borderId="30" xfId="0" applyFont="1" applyBorder="1" applyAlignment="1">
      <alignment vertical="center"/>
    </xf>
    <xf numFmtId="0" fontId="135" fillId="0" borderId="0" xfId="0" applyFont="1" applyAlignment="1">
      <alignment horizontal="center"/>
    </xf>
    <xf numFmtId="0" fontId="137" fillId="0" borderId="30" xfId="0" applyFont="1" applyBorder="1" applyAlignment="1">
      <alignment horizontal="center" vertical="center"/>
    </xf>
    <xf numFmtId="0" fontId="137" fillId="0" borderId="30" xfId="0" applyFont="1" applyBorder="1" applyAlignment="1">
      <alignment vertical="center"/>
    </xf>
    <xf numFmtId="0" fontId="138" fillId="0" borderId="30" xfId="0" applyFont="1" applyBorder="1" applyAlignment="1">
      <alignment horizontal="center" vertical="center"/>
    </xf>
    <xf numFmtId="0" fontId="138" fillId="0" borderId="30" xfId="0" applyFont="1" applyBorder="1" applyAlignment="1">
      <alignment vertical="center"/>
    </xf>
    <xf numFmtId="0" fontId="139" fillId="0" borderId="0" xfId="0" applyFont="1"/>
    <xf numFmtId="0" fontId="140" fillId="0" borderId="0" xfId="0" applyFont="1"/>
    <xf numFmtId="0" fontId="141" fillId="0" borderId="0" xfId="0" applyFont="1"/>
    <xf numFmtId="0" fontId="137" fillId="0" borderId="30" xfId="1" applyFont="1" applyBorder="1" applyAlignment="1">
      <alignment horizontal="center" vertical="center" wrapText="1"/>
    </xf>
    <xf numFmtId="3" fontId="11" fillId="0" borderId="30" xfId="1" applyNumberFormat="1" applyFont="1" applyBorder="1" applyAlignment="1">
      <alignment horizontal="center" vertical="center"/>
    </xf>
    <xf numFmtId="3" fontId="137" fillId="0" borderId="30" xfId="1" applyNumberFormat="1" applyFont="1" applyBorder="1" applyAlignment="1">
      <alignment horizontal="right" vertical="center"/>
    </xf>
    <xf numFmtId="3" fontId="11" fillId="0" borderId="30" xfId="121" applyNumberFormat="1" applyFont="1" applyFill="1" applyBorder="1" applyAlignment="1">
      <alignment horizontal="right" vertical="center" wrapText="1"/>
    </xf>
    <xf numFmtId="3" fontId="11" fillId="0" borderId="30" xfId="1" applyNumberFormat="1" applyFont="1" applyBorder="1" applyAlignment="1">
      <alignment horizontal="right" vertical="center"/>
    </xf>
    <xf numFmtId="4" fontId="137" fillId="0" borderId="30" xfId="121" applyNumberFormat="1" applyFont="1" applyFill="1" applyBorder="1" applyAlignment="1">
      <alignment horizontal="right" vertical="center" wrapText="1"/>
    </xf>
    <xf numFmtId="4" fontId="11" fillId="0" borderId="30" xfId="121" applyNumberFormat="1" applyFont="1" applyFill="1" applyBorder="1" applyAlignment="1">
      <alignment horizontal="right" vertical="center" wrapText="1"/>
    </xf>
    <xf numFmtId="4" fontId="11" fillId="0" borderId="30" xfId="1" applyNumberFormat="1" applyFont="1" applyBorder="1" applyAlignment="1">
      <alignment horizontal="right" vertical="center"/>
    </xf>
    <xf numFmtId="3" fontId="11" fillId="0" borderId="30" xfId="1" applyNumberFormat="1" applyFont="1" applyBorder="1" applyAlignment="1">
      <alignment horizontal="right" vertical="center" wrapText="1"/>
    </xf>
    <xf numFmtId="3" fontId="137" fillId="0" borderId="30" xfId="121" applyNumberFormat="1" applyFont="1" applyFill="1" applyBorder="1" applyAlignment="1">
      <alignment vertical="center" wrapText="1"/>
    </xf>
    <xf numFmtId="3" fontId="137" fillId="0" borderId="30" xfId="1" applyNumberFormat="1" applyFont="1" applyBorder="1" applyAlignment="1">
      <alignment horizontal="right" vertical="center" wrapText="1"/>
    </xf>
    <xf numFmtId="218" fontId="137" fillId="0" borderId="30" xfId="121" applyNumberFormat="1" applyFont="1" applyFill="1" applyBorder="1" applyAlignment="1">
      <alignment horizontal="right" vertical="center" wrapText="1"/>
    </xf>
    <xf numFmtId="3" fontId="11" fillId="0" borderId="30" xfId="0" applyNumberFormat="1" applyFont="1" applyBorder="1" applyAlignment="1">
      <alignment vertical="center"/>
    </xf>
    <xf numFmtId="0" fontId="11" fillId="0" borderId="30" xfId="0" applyFont="1" applyBorder="1" applyAlignment="1">
      <alignment horizontal="right" vertical="center"/>
    </xf>
    <xf numFmtId="4" fontId="137" fillId="0" borderId="30" xfId="1" applyNumberFormat="1" applyFont="1" applyBorder="1" applyAlignment="1">
      <alignment horizontal="right" vertical="center" wrapText="1"/>
    </xf>
    <xf numFmtId="3" fontId="137" fillId="0" borderId="30" xfId="1" applyNumberFormat="1" applyFont="1" applyBorder="1" applyAlignment="1">
      <alignment vertical="center"/>
    </xf>
    <xf numFmtId="0" fontId="137" fillId="0" borderId="30" xfId="1" applyFont="1" applyBorder="1" applyAlignment="1">
      <alignment vertical="center"/>
    </xf>
    <xf numFmtId="220" fontId="11" fillId="0" borderId="30" xfId="0" applyNumberFormat="1" applyFont="1" applyBorder="1" applyAlignment="1">
      <alignment vertical="center"/>
    </xf>
    <xf numFmtId="171" fontId="11" fillId="0" borderId="30" xfId="121" applyNumberFormat="1" applyFont="1" applyFill="1" applyBorder="1" applyAlignment="1">
      <alignment horizontal="right" vertical="center" wrapText="1"/>
    </xf>
    <xf numFmtId="171" fontId="11" fillId="0" borderId="30" xfId="1" applyNumberFormat="1" applyFont="1" applyBorder="1" applyAlignment="1">
      <alignment horizontal="right" vertical="center" wrapText="1"/>
    </xf>
    <xf numFmtId="171" fontId="137" fillId="0" borderId="30" xfId="1" applyNumberFormat="1" applyFont="1" applyBorder="1" applyAlignment="1">
      <alignment horizontal="right" vertical="center" wrapText="1"/>
    </xf>
    <xf numFmtId="171" fontId="137" fillId="0" borderId="30" xfId="121" applyNumberFormat="1" applyFont="1" applyFill="1" applyBorder="1" applyAlignment="1">
      <alignment horizontal="right" vertical="center" wrapText="1"/>
    </xf>
    <xf numFmtId="171" fontId="11" fillId="0" borderId="30" xfId="1" applyNumberFormat="1" applyFont="1" applyBorder="1" applyAlignment="1">
      <alignment horizontal="center" vertical="center"/>
    </xf>
    <xf numFmtId="0" fontId="137" fillId="0" borderId="30" xfId="1" applyFont="1" applyBorder="1" applyAlignment="1">
      <alignment horizontal="center" vertical="center"/>
    </xf>
    <xf numFmtId="173" fontId="137" fillId="0" borderId="30" xfId="429" applyNumberFormat="1" applyFont="1" applyFill="1" applyBorder="1" applyAlignment="1">
      <alignment vertical="center"/>
    </xf>
    <xf numFmtId="171" fontId="137" fillId="0" borderId="30" xfId="429" applyNumberFormat="1" applyFont="1" applyFill="1" applyBorder="1" applyAlignment="1">
      <alignment vertical="center"/>
    </xf>
    <xf numFmtId="173" fontId="11" fillId="0" borderId="30" xfId="429" applyNumberFormat="1" applyFont="1" applyFill="1" applyBorder="1" applyAlignment="1">
      <alignment vertical="center"/>
    </xf>
    <xf numFmtId="3" fontId="137" fillId="0" borderId="30" xfId="0" applyNumberFormat="1" applyFont="1" applyFill="1" applyBorder="1" applyAlignment="1">
      <alignment vertical="center"/>
    </xf>
    <xf numFmtId="220" fontId="137" fillId="0" borderId="30" xfId="0" applyNumberFormat="1" applyFont="1" applyFill="1" applyBorder="1" applyAlignment="1">
      <alignment vertical="center"/>
    </xf>
    <xf numFmtId="0" fontId="137" fillId="0" borderId="30" xfId="0" applyFont="1" applyFill="1" applyBorder="1" applyAlignment="1">
      <alignment vertical="center"/>
    </xf>
    <xf numFmtId="220" fontId="11" fillId="0" borderId="30" xfId="0" applyNumberFormat="1" applyFont="1" applyFill="1" applyBorder="1" applyAlignment="1">
      <alignment vertical="center"/>
    </xf>
    <xf numFmtId="3" fontId="137" fillId="0" borderId="30" xfId="0" applyNumberFormat="1" applyFont="1" applyBorder="1" applyAlignment="1">
      <alignment vertical="center"/>
    </xf>
    <xf numFmtId="3" fontId="138" fillId="0" borderId="30" xfId="0" applyNumberFormat="1" applyFont="1" applyBorder="1" applyAlignment="1">
      <alignment vertical="center"/>
    </xf>
    <xf numFmtId="1" fontId="137" fillId="0" borderId="30" xfId="0" applyNumberFormat="1" applyFont="1" applyBorder="1" applyAlignment="1">
      <alignment vertical="center"/>
    </xf>
    <xf numFmtId="219" fontId="137" fillId="0" borderId="30" xfId="1" applyNumberFormat="1" applyFont="1" applyFill="1" applyBorder="1" applyAlignment="1">
      <alignment horizontal="right" vertical="center"/>
    </xf>
    <xf numFmtId="218" fontId="11" fillId="0" borderId="30" xfId="121" applyNumberFormat="1" applyFont="1" applyFill="1" applyBorder="1" applyAlignment="1">
      <alignment horizontal="right" vertical="center" wrapText="1"/>
    </xf>
    <xf numFmtId="221" fontId="11" fillId="0" borderId="30" xfId="121" applyNumberFormat="1" applyFont="1" applyFill="1" applyBorder="1" applyAlignment="1">
      <alignment horizontal="right" vertical="center" wrapText="1"/>
    </xf>
    <xf numFmtId="221" fontId="137" fillId="0" borderId="30" xfId="121" applyNumberFormat="1" applyFont="1" applyFill="1" applyBorder="1" applyAlignment="1">
      <alignment horizontal="right" vertical="center" wrapText="1"/>
    </xf>
    <xf numFmtId="171" fontId="11" fillId="0" borderId="30" xfId="429" applyNumberFormat="1" applyFont="1" applyFill="1" applyBorder="1" applyAlignment="1">
      <alignment horizontal="right" vertical="center" wrapText="1"/>
    </xf>
    <xf numFmtId="171" fontId="11" fillId="0" borderId="30" xfId="1" applyNumberFormat="1" applyFont="1" applyBorder="1" applyAlignment="1">
      <alignment horizontal="right" vertical="center"/>
    </xf>
    <xf numFmtId="222" fontId="11" fillId="0" borderId="30" xfId="1" applyNumberFormat="1" applyFont="1" applyFill="1" applyBorder="1" applyAlignment="1">
      <alignment horizontal="right" vertical="center"/>
    </xf>
    <xf numFmtId="222" fontId="137" fillId="0" borderId="30" xfId="1" applyNumberFormat="1" applyFont="1" applyFill="1" applyBorder="1" applyAlignment="1">
      <alignment horizontal="right" vertical="center"/>
    </xf>
    <xf numFmtId="0" fontId="11" fillId="0" borderId="30" xfId="0" applyFont="1" applyFill="1" applyBorder="1" applyAlignment="1">
      <alignment horizontal="right" vertical="center"/>
    </xf>
    <xf numFmtId="0" fontId="137" fillId="0" borderId="34" xfId="1" applyFont="1" applyBorder="1" applyAlignment="1">
      <alignment horizontal="center" vertical="center" wrapText="1"/>
    </xf>
    <xf numFmtId="0" fontId="142" fillId="0" borderId="30" xfId="0" applyFont="1" applyBorder="1"/>
    <xf numFmtId="0" fontId="134" fillId="0" borderId="30" xfId="0" applyFont="1" applyBorder="1"/>
    <xf numFmtId="0" fontId="143" fillId="0" borderId="30" xfId="0" applyFont="1" applyBorder="1"/>
    <xf numFmtId="0" fontId="137" fillId="0" borderId="30" xfId="1" applyFont="1" applyBorder="1" applyAlignment="1">
      <alignment horizontal="center" vertical="center" wrapText="1"/>
    </xf>
    <xf numFmtId="0" fontId="11" fillId="0" borderId="30" xfId="0" applyFont="1" applyBorder="1" applyAlignment="1">
      <alignment horizontal="center" vertical="center" wrapText="1"/>
    </xf>
    <xf numFmtId="0" fontId="11" fillId="0" borderId="30"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Border="1" applyAlignment="1">
      <alignment vertical="center"/>
    </xf>
    <xf numFmtId="0" fontId="11" fillId="0" borderId="0" xfId="0" applyFont="1" applyBorder="1" applyAlignment="1">
      <alignment horizontal="right" vertical="center"/>
    </xf>
    <xf numFmtId="0" fontId="134" fillId="0" borderId="0" xfId="0" applyFont="1" applyBorder="1"/>
    <xf numFmtId="0" fontId="135" fillId="0" borderId="0" xfId="0" applyFont="1" applyBorder="1" applyAlignment="1">
      <alignment horizontal="center"/>
    </xf>
    <xf numFmtId="0" fontId="135" fillId="0" borderId="0" xfId="0" applyFont="1" applyBorder="1"/>
    <xf numFmtId="0" fontId="136" fillId="0" borderId="30" xfId="0" applyFont="1" applyBorder="1"/>
    <xf numFmtId="0" fontId="135" fillId="0" borderId="30" xfId="0" applyFont="1" applyBorder="1"/>
    <xf numFmtId="0" fontId="142" fillId="0" borderId="30" xfId="0" applyFont="1" applyBorder="1" applyAlignment="1">
      <alignment horizontal="center" vertical="center"/>
    </xf>
    <xf numFmtId="173" fontId="142" fillId="0" borderId="30" xfId="429" applyNumberFormat="1" applyFont="1" applyBorder="1"/>
    <xf numFmtId="173" fontId="134" fillId="0" borderId="30" xfId="429" applyNumberFormat="1" applyFont="1" applyBorder="1"/>
    <xf numFmtId="173" fontId="142" fillId="0" borderId="30" xfId="429" applyNumberFormat="1" applyFont="1" applyBorder="1" applyAlignment="1">
      <alignment vertical="center"/>
    </xf>
    <xf numFmtId="1" fontId="135" fillId="0" borderId="30" xfId="0" applyNumberFormat="1" applyFont="1" applyBorder="1"/>
    <xf numFmtId="0" fontId="139" fillId="0" borderId="30" xfId="0" applyFont="1" applyBorder="1"/>
    <xf numFmtId="0" fontId="137" fillId="0" borderId="0" xfId="0" applyFont="1" applyBorder="1" applyAlignment="1">
      <alignment horizontal="center" vertical="center"/>
    </xf>
    <xf numFmtId="0" fontId="136" fillId="0" borderId="0" xfId="0" applyFont="1" applyBorder="1" applyAlignment="1">
      <alignment horizontal="center"/>
    </xf>
    <xf numFmtId="0" fontId="136" fillId="0" borderId="0" xfId="0" applyFont="1" applyAlignment="1">
      <alignment horizontal="center"/>
    </xf>
    <xf numFmtId="218" fontId="138" fillId="0" borderId="30" xfId="121" applyNumberFormat="1" applyFont="1" applyFill="1" applyBorder="1" applyAlignment="1">
      <alignment horizontal="right" vertical="center" wrapText="1"/>
    </xf>
    <xf numFmtId="171" fontId="138" fillId="0" borderId="30" xfId="1" applyNumberFormat="1" applyFont="1" applyBorder="1" applyAlignment="1">
      <alignment horizontal="right" vertical="center" wrapText="1"/>
    </xf>
    <xf numFmtId="0" fontId="134" fillId="0" borderId="30" xfId="0" applyFont="1" applyBorder="1" applyAlignment="1">
      <alignment horizontal="center"/>
    </xf>
    <xf numFmtId="0" fontId="134" fillId="0" borderId="30" xfId="0" applyFont="1" applyBorder="1" applyAlignment="1">
      <alignment horizontal="center" vertical="center"/>
    </xf>
    <xf numFmtId="0" fontId="134" fillId="0" borderId="30" xfId="0" quotePrefix="1" applyFont="1" applyBorder="1" applyAlignment="1">
      <alignment horizontal="center" vertical="center"/>
    </xf>
    <xf numFmtId="0" fontId="11" fillId="0" borderId="30" xfId="0" applyFont="1" applyBorder="1" applyAlignment="1">
      <alignment vertical="center" wrapText="1"/>
    </xf>
    <xf numFmtId="223" fontId="137" fillId="0" borderId="30" xfId="429" applyNumberFormat="1" applyFont="1" applyBorder="1" applyAlignment="1">
      <alignment horizontal="center" vertical="center"/>
    </xf>
    <xf numFmtId="165" fontId="137" fillId="0" borderId="30" xfId="429" applyFont="1" applyFill="1" applyBorder="1" applyAlignment="1">
      <alignment horizontal="right" vertical="center"/>
    </xf>
    <xf numFmtId="223" fontId="11" fillId="0" borderId="30" xfId="429" applyNumberFormat="1" applyFont="1" applyBorder="1" applyAlignment="1">
      <alignment horizontal="center" vertical="center" wrapText="1"/>
    </xf>
    <xf numFmtId="223" fontId="4" fillId="51" borderId="0" xfId="429" applyNumberFormat="1" applyFont="1" applyFill="1" applyAlignment="1">
      <alignment horizontal="center"/>
    </xf>
    <xf numFmtId="223" fontId="137" fillId="0" borderId="30" xfId="429" applyNumberFormat="1" applyFont="1" applyBorder="1" applyAlignment="1">
      <alignment horizontal="center" vertical="center" wrapText="1"/>
    </xf>
    <xf numFmtId="223" fontId="11" fillId="51" borderId="30" xfId="429" applyNumberFormat="1" applyFont="1" applyFill="1" applyBorder="1" applyAlignment="1">
      <alignment horizontal="center" vertical="center"/>
    </xf>
    <xf numFmtId="223" fontId="11" fillId="0" borderId="30" xfId="429" applyNumberFormat="1" applyFont="1" applyBorder="1" applyAlignment="1">
      <alignment horizontal="center" vertical="center"/>
    </xf>
    <xf numFmtId="223" fontId="11" fillId="0" borderId="0" xfId="429" applyNumberFormat="1" applyFont="1" applyBorder="1" applyAlignment="1">
      <alignment horizontal="center" vertical="center"/>
    </xf>
    <xf numFmtId="223" fontId="135" fillId="0" borderId="0" xfId="429" applyNumberFormat="1" applyFont="1" applyBorder="1" applyAlignment="1">
      <alignment horizontal="center"/>
    </xf>
    <xf numFmtId="223" fontId="135" fillId="0" borderId="0" xfId="429" applyNumberFormat="1" applyFont="1" applyAlignment="1">
      <alignment horizontal="center"/>
    </xf>
    <xf numFmtId="223" fontId="11" fillId="0" borderId="30" xfId="429" applyNumberFormat="1" applyFont="1" applyBorder="1" applyAlignment="1">
      <alignment horizontal="right" vertical="center"/>
    </xf>
    <xf numFmtId="223" fontId="138" fillId="0" borderId="30" xfId="429" applyNumberFormat="1" applyFont="1" applyBorder="1" applyAlignment="1">
      <alignment horizontal="right" vertical="center"/>
    </xf>
    <xf numFmtId="0" fontId="4" fillId="51" borderId="0" xfId="1" applyFont="1" applyFill="1" applyAlignment="1">
      <alignment horizontal="right"/>
    </xf>
    <xf numFmtId="0" fontId="137" fillId="0" borderId="30" xfId="1" applyFont="1" applyBorder="1" applyAlignment="1">
      <alignment horizontal="right" vertical="center" wrapText="1"/>
    </xf>
    <xf numFmtId="0" fontId="11" fillId="0" borderId="30" xfId="1" applyFont="1" applyBorder="1" applyAlignment="1">
      <alignment horizontal="right" vertical="center" wrapText="1"/>
    </xf>
    <xf numFmtId="0" fontId="135" fillId="0" borderId="0" xfId="0" applyFont="1" applyBorder="1" applyAlignment="1">
      <alignment horizontal="right"/>
    </xf>
    <xf numFmtId="0" fontId="135" fillId="0" borderId="0" xfId="0" applyFont="1" applyAlignment="1">
      <alignment horizontal="right"/>
    </xf>
    <xf numFmtId="223" fontId="137" fillId="0" borderId="30" xfId="429" applyNumberFormat="1" applyFont="1" applyBorder="1" applyAlignment="1">
      <alignment horizontal="right" vertical="center" wrapText="1"/>
    </xf>
    <xf numFmtId="223" fontId="11" fillId="0" borderId="30" xfId="429" applyNumberFormat="1" applyFont="1" applyBorder="1" applyAlignment="1">
      <alignment horizontal="right" vertical="center" wrapText="1"/>
    </xf>
    <xf numFmtId="223" fontId="11" fillId="51" borderId="30" xfId="429" applyNumberFormat="1" applyFont="1" applyFill="1" applyBorder="1" applyAlignment="1">
      <alignment horizontal="right" vertical="center"/>
    </xf>
    <xf numFmtId="223" fontId="137" fillId="0" borderId="30" xfId="429" applyNumberFormat="1" applyFont="1" applyBorder="1" applyAlignment="1">
      <alignment horizontal="right" vertical="center"/>
    </xf>
    <xf numFmtId="223" fontId="11" fillId="51" borderId="30" xfId="429" applyNumberFormat="1" applyFont="1" applyFill="1" applyBorder="1" applyAlignment="1">
      <alignment vertical="center"/>
    </xf>
    <xf numFmtId="0" fontId="137" fillId="0" borderId="30" xfId="1" applyFont="1" applyBorder="1" applyAlignment="1">
      <alignment horizontal="center" vertical="center" wrapText="1"/>
    </xf>
    <xf numFmtId="0" fontId="137" fillId="51" borderId="0" xfId="1" applyFont="1" applyFill="1" applyAlignment="1">
      <alignment horizontal="center"/>
    </xf>
    <xf numFmtId="0" fontId="4" fillId="0" borderId="0" xfId="1" applyFont="1" applyAlignment="1">
      <alignment horizontal="center" vertical="center"/>
    </xf>
    <xf numFmtId="0" fontId="125" fillId="0" borderId="0" xfId="1" applyFont="1" applyAlignment="1">
      <alignment horizontal="center" vertical="center"/>
    </xf>
    <xf numFmtId="0" fontId="137" fillId="0" borderId="31" xfId="0" applyFont="1" applyBorder="1" applyAlignment="1">
      <alignment horizontal="center" vertical="center"/>
    </xf>
    <xf numFmtId="0" fontId="137" fillId="0" borderId="14" xfId="0" applyFont="1" applyBorder="1" applyAlignment="1">
      <alignment horizontal="center" vertical="center"/>
    </xf>
    <xf numFmtId="0" fontId="137" fillId="0" borderId="28" xfId="0" applyFont="1" applyBorder="1" applyAlignment="1">
      <alignment horizontal="center" vertical="center"/>
    </xf>
    <xf numFmtId="0" fontId="137" fillId="0" borderId="31" xfId="1" applyFont="1" applyBorder="1" applyAlignment="1">
      <alignment horizontal="center" vertical="center" wrapText="1"/>
    </xf>
    <xf numFmtId="0" fontId="137" fillId="0" borderId="14" xfId="1" applyFont="1" applyBorder="1" applyAlignment="1">
      <alignment horizontal="center" vertical="center" wrapText="1"/>
    </xf>
    <xf numFmtId="0" fontId="137" fillId="0" borderId="28" xfId="1" applyFont="1" applyBorder="1" applyAlignment="1">
      <alignment horizontal="center" vertical="center" wrapText="1"/>
    </xf>
    <xf numFmtId="0" fontId="137" fillId="0" borderId="31" xfId="1" applyFont="1" applyBorder="1" applyAlignment="1">
      <alignment horizontal="center" vertical="center"/>
    </xf>
    <xf numFmtId="0" fontId="137" fillId="0" borderId="14" xfId="1" applyFont="1" applyBorder="1" applyAlignment="1">
      <alignment horizontal="center" vertical="center"/>
    </xf>
    <xf numFmtId="0" fontId="137" fillId="0" borderId="28" xfId="1" applyFont="1" applyBorder="1" applyAlignment="1">
      <alignment horizontal="center" vertical="center"/>
    </xf>
    <xf numFmtId="0" fontId="5" fillId="0" borderId="31" xfId="0" quotePrefix="1" applyFont="1" applyBorder="1" applyAlignment="1">
      <alignment horizontal="center" vertical="center" wrapText="1"/>
    </xf>
    <xf numFmtId="0" fontId="5" fillId="0" borderId="28" xfId="0" applyFont="1" applyBorder="1" applyAlignment="1">
      <alignment horizontal="center" vertical="center" wrapText="1"/>
    </xf>
    <xf numFmtId="223" fontId="5" fillId="0" borderId="30" xfId="429" applyNumberFormat="1" applyFont="1" applyBorder="1" applyAlignment="1">
      <alignment horizontal="center" vertical="center" wrapText="1"/>
    </xf>
    <xf numFmtId="0" fontId="142" fillId="0" borderId="31" xfId="0" applyFont="1" applyBorder="1" applyAlignment="1">
      <alignment horizontal="center" vertical="center" wrapText="1"/>
    </xf>
    <xf numFmtId="0" fontId="142" fillId="0" borderId="14" xfId="0" applyFont="1" applyBorder="1" applyAlignment="1">
      <alignment horizontal="center" vertical="center" wrapText="1"/>
    </xf>
    <xf numFmtId="0" fontId="142" fillId="0" borderId="28" xfId="0" applyFont="1" applyBorder="1" applyAlignment="1">
      <alignment horizontal="center" vertical="center" wrapText="1"/>
    </xf>
    <xf numFmtId="0" fontId="7" fillId="0" borderId="0" xfId="0" applyFont="1" applyBorder="1" applyAlignment="1">
      <alignment horizontal="left"/>
    </xf>
    <xf numFmtId="0" fontId="137" fillId="0" borderId="30" xfId="0" applyFont="1" applyBorder="1" applyAlignment="1">
      <alignment horizontal="center" vertical="center"/>
    </xf>
    <xf numFmtId="0" fontId="4" fillId="0" borderId="0" xfId="0" applyFont="1" applyAlignment="1">
      <alignment horizontal="center"/>
    </xf>
    <xf numFmtId="1" fontId="7" fillId="0" borderId="22" xfId="0" applyNumberFormat="1" applyFont="1" applyBorder="1" applyAlignment="1">
      <alignment horizontal="left" vertical="center" wrapText="1"/>
    </xf>
    <xf numFmtId="1" fontId="7" fillId="0" borderId="12" xfId="0" applyNumberFormat="1" applyFont="1" applyBorder="1" applyAlignment="1">
      <alignment horizontal="left" vertical="center" wrapText="1"/>
    </xf>
    <xf numFmtId="1" fontId="7" fillId="0" borderId="29" xfId="0" applyNumberFormat="1" applyFont="1" applyBorder="1" applyAlignment="1">
      <alignment horizontal="left" vertical="center" wrapText="1"/>
    </xf>
    <xf numFmtId="0" fontId="4" fillId="0" borderId="22" xfId="0" applyFont="1" applyBorder="1" applyAlignment="1">
      <alignment horizontal="left" vertical="center"/>
    </xf>
    <xf numFmtId="0" fontId="4" fillId="0" borderId="12" xfId="0" applyFont="1" applyBorder="1" applyAlignment="1">
      <alignment horizontal="left" vertical="center"/>
    </xf>
    <xf numFmtId="0" fontId="4" fillId="0" borderId="29" xfId="0" applyFont="1" applyBorder="1" applyAlignment="1">
      <alignment horizontal="left" vertical="center"/>
    </xf>
    <xf numFmtId="0" fontId="4" fillId="0" borderId="22" xfId="0" applyFont="1" applyBorder="1" applyAlignment="1">
      <alignment horizontal="left" vertical="center" wrapText="1"/>
    </xf>
    <xf numFmtId="0" fontId="4" fillId="0" borderId="12" xfId="0" applyFont="1" applyBorder="1" applyAlignment="1">
      <alignment horizontal="left" vertical="center" wrapText="1"/>
    </xf>
    <xf numFmtId="0" fontId="4" fillId="0" borderId="29" xfId="0" applyFont="1" applyBorder="1" applyAlignment="1">
      <alignment horizontal="left" vertical="center" wrapText="1"/>
    </xf>
    <xf numFmtId="0" fontId="4" fillId="0" borderId="0" xfId="0" applyFont="1" applyAlignment="1">
      <alignment horizontal="center" vertical="center" wrapText="1"/>
    </xf>
    <xf numFmtId="0" fontId="4" fillId="0" borderId="2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 xfId="0" applyFont="1" applyBorder="1" applyAlignment="1">
      <alignment horizontal="center" vertical="center" wrapText="1"/>
    </xf>
    <xf numFmtId="0" fontId="130" fillId="0" borderId="0" xfId="0" applyFont="1" applyAlignment="1">
      <alignment horizontal="center" vertical="center"/>
    </xf>
    <xf numFmtId="0" fontId="130" fillId="0" borderId="0" xfId="0" applyFont="1" applyAlignment="1">
      <alignment vertical="center"/>
    </xf>
    <xf numFmtId="0" fontId="132" fillId="0" borderId="0" xfId="0" applyFont="1" applyAlignment="1">
      <alignment horizontal="center" vertical="center"/>
    </xf>
    <xf numFmtId="0" fontId="132" fillId="0" borderId="0" xfId="0" applyFont="1" applyAlignment="1">
      <alignment vertical="center"/>
    </xf>
    <xf numFmtId="0" fontId="125" fillId="0" borderId="0" xfId="0" applyFont="1" applyAlignment="1">
      <alignment horizontal="center"/>
    </xf>
    <xf numFmtId="170" fontId="137" fillId="0" borderId="30" xfId="121" applyNumberFormat="1" applyFont="1" applyFill="1" applyBorder="1" applyAlignment="1">
      <alignment horizontal="right" vertical="center" wrapText="1"/>
    </xf>
    <xf numFmtId="170" fontId="11" fillId="0" borderId="30" xfId="121" applyNumberFormat="1" applyFont="1" applyFill="1" applyBorder="1" applyAlignment="1">
      <alignment horizontal="right" vertical="center" wrapText="1"/>
    </xf>
    <xf numFmtId="2" fontId="137" fillId="0" borderId="30" xfId="430" applyNumberFormat="1" applyFont="1" applyFill="1" applyBorder="1" applyAlignment="1">
      <alignment horizontal="right" vertical="center" wrapText="1"/>
    </xf>
    <xf numFmtId="2" fontId="11" fillId="0" borderId="30" xfId="430" applyNumberFormat="1" applyFont="1" applyFill="1" applyBorder="1" applyAlignment="1">
      <alignment horizontal="right" vertical="center" wrapText="1"/>
    </xf>
    <xf numFmtId="0" fontId="142" fillId="0" borderId="30" xfId="0" applyFont="1" applyBorder="1" applyAlignment="1">
      <alignment vertical="center" wrapText="1"/>
    </xf>
    <xf numFmtId="0" fontId="145" fillId="0" borderId="30" xfId="0" applyFont="1" applyFill="1" applyBorder="1" applyAlignment="1">
      <alignment horizontal="center" vertical="center" wrapText="1"/>
    </xf>
    <xf numFmtId="49" fontId="6" fillId="0" borderId="30" xfId="0" applyNumberFormat="1" applyFont="1" applyFill="1" applyBorder="1" applyAlignment="1">
      <alignment vertical="center" wrapText="1"/>
    </xf>
    <xf numFmtId="0" fontId="6" fillId="0" borderId="30" xfId="0" applyFont="1" applyFill="1" applyBorder="1" applyAlignment="1">
      <alignment horizontal="center" vertical="center"/>
    </xf>
    <xf numFmtId="0" fontId="6" fillId="0" borderId="30" xfId="0" applyFont="1" applyFill="1" applyBorder="1" applyAlignment="1">
      <alignment horizontal="right" vertical="center"/>
    </xf>
    <xf numFmtId="223" fontId="6" fillId="0" borderId="30" xfId="429" applyNumberFormat="1" applyFont="1" applyFill="1" applyBorder="1" applyAlignment="1">
      <alignment horizontal="center" vertical="center"/>
    </xf>
    <xf numFmtId="49" fontId="10" fillId="0" borderId="30" xfId="0" applyNumberFormat="1" applyFont="1" applyFill="1" applyBorder="1" applyAlignment="1">
      <alignment vertical="center" wrapText="1"/>
    </xf>
    <xf numFmtId="0" fontId="10" fillId="0" borderId="30" xfId="0" applyFont="1" applyFill="1" applyBorder="1" applyAlignment="1">
      <alignment horizontal="center" vertical="center"/>
    </xf>
    <xf numFmtId="0" fontId="10" fillId="0" borderId="30" xfId="0" applyFont="1" applyFill="1" applyBorder="1" applyAlignment="1">
      <alignment horizontal="right" vertical="center"/>
    </xf>
    <xf numFmtId="221" fontId="10" fillId="0" borderId="30" xfId="429" applyNumberFormat="1" applyFont="1" applyFill="1" applyBorder="1" applyAlignment="1">
      <alignment horizontal="center" vertical="center"/>
    </xf>
    <xf numFmtId="49" fontId="10" fillId="0" borderId="30" xfId="0" applyNumberFormat="1" applyFont="1" applyFill="1" applyBorder="1" applyAlignment="1">
      <alignment horizontal="left" vertical="center" wrapText="1"/>
    </xf>
    <xf numFmtId="0" fontId="145" fillId="0" borderId="30" xfId="0" applyFont="1" applyFill="1" applyBorder="1" applyAlignment="1">
      <alignment horizontal="center" vertical="center" wrapText="1"/>
    </xf>
    <xf numFmtId="223" fontId="6" fillId="0" borderId="30" xfId="429" applyNumberFormat="1" applyFont="1" applyFill="1" applyBorder="1" applyAlignment="1">
      <alignment horizontal="right" vertical="center"/>
    </xf>
    <xf numFmtId="0" fontId="5" fillId="0" borderId="30" xfId="0" applyFont="1" applyFill="1" applyBorder="1" applyAlignment="1">
      <alignment horizontal="center" vertical="center" wrapText="1"/>
    </xf>
    <xf numFmtId="0" fontId="6" fillId="0" borderId="30" xfId="0" applyFont="1" applyFill="1" applyBorder="1" applyAlignment="1">
      <alignment horizontal="center" vertical="center" wrapText="1"/>
    </xf>
    <xf numFmtId="223" fontId="6" fillId="0" borderId="30" xfId="429" applyNumberFormat="1" applyFont="1" applyFill="1" applyBorder="1" applyAlignment="1">
      <alignment horizontal="right" vertical="center" wrapText="1"/>
    </xf>
    <xf numFmtId="223" fontId="6" fillId="0" borderId="30" xfId="429" applyNumberFormat="1" applyFont="1" applyFill="1" applyBorder="1" applyAlignment="1">
      <alignment horizontal="center" vertical="center" wrapText="1"/>
    </xf>
    <xf numFmtId="0" fontId="10" fillId="0" borderId="30" xfId="0" applyFont="1" applyFill="1" applyBorder="1" applyAlignment="1">
      <alignment horizontal="center" vertical="center" wrapText="1"/>
    </xf>
    <xf numFmtId="223" fontId="10" fillId="0" borderId="30" xfId="429" applyNumberFormat="1" applyFont="1" applyFill="1" applyBorder="1" applyAlignment="1">
      <alignment horizontal="right" vertical="center" wrapText="1"/>
    </xf>
    <xf numFmtId="223" fontId="10" fillId="0" borderId="30" xfId="429" applyNumberFormat="1"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0" xfId="0" applyFont="1" applyFill="1" applyBorder="1" applyAlignment="1">
      <alignment horizontal="center" vertical="center"/>
    </xf>
    <xf numFmtId="0" fontId="6" fillId="0" borderId="30" xfId="0" applyFont="1" applyFill="1" applyBorder="1" applyAlignment="1">
      <alignment vertical="center" wrapText="1"/>
    </xf>
    <xf numFmtId="0" fontId="10" fillId="0" borderId="30" xfId="0" applyFont="1" applyFill="1" applyBorder="1" applyAlignment="1">
      <alignment vertical="center" wrapText="1"/>
    </xf>
    <xf numFmtId="0" fontId="142" fillId="0" borderId="30" xfId="0" applyFont="1" applyBorder="1" applyAlignment="1">
      <alignment horizontal="center" vertical="center" wrapText="1"/>
    </xf>
    <xf numFmtId="2" fontId="138" fillId="0" borderId="30" xfId="430" applyNumberFormat="1" applyFont="1" applyFill="1" applyBorder="1" applyAlignment="1">
      <alignment horizontal="right" vertical="center" wrapText="1"/>
    </xf>
    <xf numFmtId="170" fontId="138" fillId="0" borderId="30" xfId="121" applyNumberFormat="1" applyFont="1" applyFill="1" applyBorder="1" applyAlignment="1">
      <alignment horizontal="right" vertical="center" wrapText="1"/>
    </xf>
    <xf numFmtId="225" fontId="137" fillId="0" borderId="30" xfId="429" applyNumberFormat="1" applyFont="1" applyBorder="1" applyAlignment="1">
      <alignment horizontal="center" vertical="center"/>
    </xf>
    <xf numFmtId="0" fontId="5" fillId="0" borderId="30" xfId="0" applyFont="1" applyFill="1" applyBorder="1" applyAlignment="1">
      <alignment horizontal="center" vertical="center"/>
    </xf>
    <xf numFmtId="49" fontId="134" fillId="0" borderId="30" xfId="0" applyNumberFormat="1" applyFont="1" applyFill="1" applyBorder="1" applyAlignment="1">
      <alignment vertical="center" wrapText="1"/>
    </xf>
    <xf numFmtId="2" fontId="137" fillId="0" borderId="30" xfId="121" applyNumberFormat="1" applyFont="1" applyFill="1" applyBorder="1" applyAlignment="1">
      <alignment horizontal="right" vertical="center" wrapText="1"/>
    </xf>
    <xf numFmtId="223" fontId="137" fillId="0" borderId="30" xfId="429" applyNumberFormat="1" applyFont="1" applyBorder="1" applyAlignment="1">
      <alignment vertical="center"/>
    </xf>
    <xf numFmtId="165" fontId="11" fillId="0" borderId="30" xfId="429" applyFont="1" applyBorder="1" applyAlignment="1">
      <alignment vertical="center"/>
    </xf>
    <xf numFmtId="165" fontId="11" fillId="0" borderId="30" xfId="429" applyFont="1" applyBorder="1" applyAlignment="1">
      <alignment horizontal="right" vertical="center"/>
    </xf>
    <xf numFmtId="0" fontId="11" fillId="0" borderId="37" xfId="0" applyFont="1" applyBorder="1" applyAlignment="1">
      <alignment horizontal="left"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221" fontId="6" fillId="0" borderId="30" xfId="429" applyNumberFormat="1" applyFont="1" applyFill="1" applyBorder="1" applyAlignment="1">
      <alignment horizontal="center" vertical="center"/>
    </xf>
    <xf numFmtId="49" fontId="6" fillId="0" borderId="30" xfId="0" applyNumberFormat="1" applyFont="1" applyFill="1" applyBorder="1" applyAlignment="1">
      <alignment horizontal="left" vertical="center" wrapText="1"/>
    </xf>
    <xf numFmtId="0" fontId="146" fillId="0" borderId="0" xfId="0" applyFont="1" applyAlignment="1">
      <alignment horizontal="left" wrapText="1"/>
    </xf>
    <xf numFmtId="49" fontId="5" fillId="0" borderId="30" xfId="0" applyNumberFormat="1" applyFont="1" applyFill="1" applyBorder="1" applyAlignment="1">
      <alignment vertical="center" wrapText="1"/>
    </xf>
  </cellXfs>
  <cellStyles count="431">
    <cellStyle name="_x0001_" xfId="2"/>
    <cellStyle name="          _x000d__x000a_shell=progman.exe_x000d__x000a_m" xfId="3"/>
    <cellStyle name="#,##0" xfId="4"/>
    <cellStyle name="??" xfId="5"/>
    <cellStyle name="?? [0.00]_ Att. 1- Cover" xfId="6"/>
    <cellStyle name="?? [0]" xfId="7"/>
    <cellStyle name="?_x001d_??%U©÷u&amp;H©÷9_x0008_?_x0009_s_x000a__x0007__x0001__x0001_" xfId="8"/>
    <cellStyle name="???? [0.00]_PRODUCT DETAIL Q1" xfId="9"/>
    <cellStyle name="????_PRODUCT DETAIL Q1" xfId="10"/>
    <cellStyle name="???[0]_?? DI" xfId="11"/>
    <cellStyle name="???_?? DI" xfId="12"/>
    <cellStyle name="??[0]_BRE" xfId="13"/>
    <cellStyle name="??_ ??? ???? " xfId="14"/>
    <cellStyle name="??A? [0]_ÿÿÿÿÿÿ_1_¢¬???¢â? " xfId="15"/>
    <cellStyle name="??A?_ÿÿÿÿÿÿ_1_¢¬???¢â? " xfId="16"/>
    <cellStyle name="?¡±¢¥?_?¨ù??¢´¢¥_¢¬???¢â? " xfId="17"/>
    <cellStyle name="?ðÇ%U?&amp;H?_x0008_?s_x000a__x0007__x0001__x0001_" xfId="18"/>
    <cellStyle name="_130307 So sanh thuc hien 2012 - du toan 2012 moi (pan khac)" xfId="19"/>
    <cellStyle name="_130313 Mau  bieu bao cao nguon luc cua dia phuong sua" xfId="20"/>
    <cellStyle name="_130818 Tong hop Danh gia thu 2013" xfId="21"/>
    <cellStyle name="_130818 Tong hop Danh gia thu 2013_140921 bu giam thu ND 209" xfId="22"/>
    <cellStyle name="_130818 Tong hop Danh gia thu 2013_140921 bu giam thu ND 209_Phu luc so 5 - sua ngay 04-01" xfId="23"/>
    <cellStyle name="_Bang Chi tieu (2)" xfId="24"/>
    <cellStyle name="_DG 2012-DT2013 - Theo sac thue -sua" xfId="25"/>
    <cellStyle name="_DG 2012-DT2013 - Theo sac thue -sua_27-8Tong hop PA uoc 2012-DT 2013 -PA 420.000 ty-490.000 ty chuyen doi" xfId="26"/>
    <cellStyle name="_Huong CHI tieu Nhiem vu CTMTQG 2014(1)" xfId="27"/>
    <cellStyle name="_KH.DTC.gd2016-2020 tinh (T2-2015)" xfId="28"/>
    <cellStyle name="_KT (2)" xfId="29"/>
    <cellStyle name="_KT (2)_1" xfId="30"/>
    <cellStyle name="_KT (2)_2" xfId="31"/>
    <cellStyle name="_KT (2)_2_TG-TH" xfId="32"/>
    <cellStyle name="_KT (2)_3" xfId="33"/>
    <cellStyle name="_KT (2)_3_TG-TH" xfId="34"/>
    <cellStyle name="_KT (2)_4" xfId="35"/>
    <cellStyle name="_KT (2)_4_TG-TH" xfId="36"/>
    <cellStyle name="_KT (2)_5" xfId="37"/>
    <cellStyle name="_KT (2)_TG-TH" xfId="38"/>
    <cellStyle name="_KT_TG" xfId="39"/>
    <cellStyle name="_KT_TG_1" xfId="40"/>
    <cellStyle name="_KT_TG_2" xfId="41"/>
    <cellStyle name="_KT_TG_3" xfId="42"/>
    <cellStyle name="_KT_TG_4" xfId="43"/>
    <cellStyle name="_Phu luc kem BC gui VP Bo (18.2)" xfId="44"/>
    <cellStyle name="_TG-TH" xfId="45"/>
    <cellStyle name="_TG-TH_1" xfId="46"/>
    <cellStyle name="_TG-TH_2" xfId="47"/>
    <cellStyle name="_TG-TH_3" xfId="48"/>
    <cellStyle name="_TG-TH_4" xfId="49"/>
    <cellStyle name="~1" xfId="50"/>
    <cellStyle name="•W€_STDFOR" xfId="51"/>
    <cellStyle name="•W_MARINE" xfId="52"/>
    <cellStyle name="W_STDFOR" xfId="53"/>
    <cellStyle name="0" xfId="54"/>
    <cellStyle name="0.0" xfId="55"/>
    <cellStyle name="0.00" xfId="56"/>
    <cellStyle name="1" xfId="57"/>
    <cellStyle name="1_2-Ha GiangBB2011-V1" xfId="58"/>
    <cellStyle name="1_50-BB Vung tau 2011" xfId="59"/>
    <cellStyle name="1_52-Long An2011.BB-V1" xfId="60"/>
    <cellStyle name="1_bieu 1" xfId="61"/>
    <cellStyle name="1_bieu 2" xfId="62"/>
    <cellStyle name="1_bieu 4" xfId="63"/>
    <cellStyle name="1_Phan thu nam tu mau bieu so 28 den mau bieu 35" xfId="64"/>
    <cellStyle name="¹éºÐÀ²_±âÅ¸" xfId="65"/>
    <cellStyle name="2" xfId="66"/>
    <cellStyle name="20" xfId="67"/>
    <cellStyle name="20% - Nhấn1" xfId="68"/>
    <cellStyle name="20% - Nhấn2" xfId="69"/>
    <cellStyle name="20% - Nhấn3" xfId="70"/>
    <cellStyle name="20% - Nhấn4" xfId="71"/>
    <cellStyle name="20% - Nhấn5" xfId="72"/>
    <cellStyle name="20% - Nhấn6" xfId="73"/>
    <cellStyle name="3" xfId="74"/>
    <cellStyle name="4" xfId="75"/>
    <cellStyle name="40% - Nhấn1" xfId="76"/>
    <cellStyle name="40% - Nhấn2" xfId="77"/>
    <cellStyle name="40% - Nhấn3" xfId="78"/>
    <cellStyle name="40% - Nhấn4" xfId="79"/>
    <cellStyle name="40% - Nhấn5" xfId="80"/>
    <cellStyle name="40% - Nhấn6" xfId="81"/>
    <cellStyle name="52" xfId="82"/>
    <cellStyle name="6" xfId="83"/>
    <cellStyle name="60% - Nhấn1" xfId="84"/>
    <cellStyle name="60% - Nhấn2" xfId="85"/>
    <cellStyle name="60% - Nhấn3" xfId="86"/>
    <cellStyle name="60% - Nhấn4" xfId="87"/>
    <cellStyle name="60% - Nhấn5" xfId="88"/>
    <cellStyle name="60% - Nhấn6" xfId="89"/>
    <cellStyle name="ÅëÈ­ [0]_¿ì¹°Åë" xfId="90"/>
    <cellStyle name="AeE­ [0]_INQUIRY ¿?¾÷AßAø " xfId="91"/>
    <cellStyle name="ÅëÈ­ [0]_laroux" xfId="92"/>
    <cellStyle name="ÅëÈ­_¿ì¹°Åë" xfId="93"/>
    <cellStyle name="AeE­_INQUIRY ¿?¾÷AßAø " xfId="94"/>
    <cellStyle name="ÅëÈ­_laroux" xfId="95"/>
    <cellStyle name="args.style" xfId="96"/>
    <cellStyle name="ÄÞ¸¶ [0]_¿ì¹°Åë" xfId="97"/>
    <cellStyle name="AÞ¸¶ [0]_INQUIRY ¿?¾÷AßAø " xfId="98"/>
    <cellStyle name="ÄÞ¸¶ [0]_laroux" xfId="99"/>
    <cellStyle name="ÄÞ¸¶_¿ì¹°Åë" xfId="100"/>
    <cellStyle name="AÞ¸¶_INQUIRY ¿?¾÷AßAø " xfId="101"/>
    <cellStyle name="ÄÞ¸¶_laroux" xfId="102"/>
    <cellStyle name="AutoFormat Options" xfId="103"/>
    <cellStyle name="Bad 2" xfId="104"/>
    <cellStyle name="Body" xfId="105"/>
    <cellStyle name="C?AØ_¿?¾÷CoE² " xfId="106"/>
    <cellStyle name="Ç¥ÁØ_#2(M17)_1" xfId="107"/>
    <cellStyle name="C￥AØ_¿μ¾÷CoE² " xfId="108"/>
    <cellStyle name="Ç¥ÁØ_±³°¢¼ö·®" xfId="109"/>
    <cellStyle name="C￥AØ_Sheet1_¿μ¾÷CoE² " xfId="110"/>
    <cellStyle name="Calc Currency (0)" xfId="111"/>
    <cellStyle name="Calc Currency (2)" xfId="112"/>
    <cellStyle name="Calc Percent (0)" xfId="113"/>
    <cellStyle name="Calc Percent (1)" xfId="114"/>
    <cellStyle name="Calc Percent (2)" xfId="115"/>
    <cellStyle name="Calc Units (0)" xfId="116"/>
    <cellStyle name="Calc Units (1)" xfId="117"/>
    <cellStyle name="Calc Units (2)" xfId="118"/>
    <cellStyle name="category" xfId="119"/>
    <cellStyle name="Chi phÝ kh¸c_Book1" xfId="120"/>
    <cellStyle name="Comma" xfId="429" builtinId="3"/>
    <cellStyle name="Comma  - Style1" xfId="122"/>
    <cellStyle name="Comma  - Style2" xfId="123"/>
    <cellStyle name="Comma  - Style3" xfId="124"/>
    <cellStyle name="Comma  - Style4" xfId="125"/>
    <cellStyle name="Comma  - Style5" xfId="126"/>
    <cellStyle name="Comma  - Style6" xfId="127"/>
    <cellStyle name="Comma  - Style7" xfId="128"/>
    <cellStyle name="Comma  - Style8" xfId="129"/>
    <cellStyle name="Comma [00]" xfId="130"/>
    <cellStyle name="Comma 10 10" xfId="131"/>
    <cellStyle name="Comma 12" xfId="132"/>
    <cellStyle name="Comma 14" xfId="133"/>
    <cellStyle name="Comma 15" xfId="134"/>
    <cellStyle name="Comma 2" xfId="135"/>
    <cellStyle name="Comma 2 2" xfId="136"/>
    <cellStyle name="Comma 2 28" xfId="137"/>
    <cellStyle name="Comma 2_23 den mau bieu 27" xfId="138"/>
    <cellStyle name="Comma 3" xfId="139"/>
    <cellStyle name="Comma 3 2" xfId="140"/>
    <cellStyle name="Comma 3_23 den mau bieu 27" xfId="141"/>
    <cellStyle name="Comma 4" xfId="142"/>
    <cellStyle name="Comma 4 20" xfId="143"/>
    <cellStyle name="Comma 5" xfId="144"/>
    <cellStyle name="Comma 6" xfId="145"/>
    <cellStyle name="Comma 7" xfId="146"/>
    <cellStyle name="Comma 8" xfId="147"/>
    <cellStyle name="Comma 9" xfId="121"/>
    <cellStyle name="comma zerodec" xfId="148"/>
    <cellStyle name="Comma0" xfId="149"/>
    <cellStyle name="Copied" xfId="150"/>
    <cellStyle name="Currency [00]" xfId="151"/>
    <cellStyle name="Currency0" xfId="152"/>
    <cellStyle name="Currency1" xfId="153"/>
    <cellStyle name="Date" xfId="154"/>
    <cellStyle name="Date Short" xfId="155"/>
    <cellStyle name="Đầu ra" xfId="156"/>
    <cellStyle name="Đầu vào" xfId="157"/>
    <cellStyle name="Đề mục 1" xfId="158"/>
    <cellStyle name="Đề mục 2" xfId="159"/>
    <cellStyle name="Đề mục 3" xfId="160"/>
    <cellStyle name="Đề mục 4" xfId="161"/>
    <cellStyle name="Dezimal [0]_NEGS" xfId="162"/>
    <cellStyle name="Dezimal_NEGS" xfId="163"/>
    <cellStyle name="Dollar (zero dec)" xfId="164"/>
    <cellStyle name="Dziesi?tny [0]_Invoices2001Slovakia" xfId="165"/>
    <cellStyle name="Dziesi?tny_Invoices2001Slovakia" xfId="166"/>
    <cellStyle name="Dziesietny [0]_Invoices2001Slovakia" xfId="167"/>
    <cellStyle name="Dziesiętny [0]_Invoices2001Slovakia" xfId="168"/>
    <cellStyle name="Dziesietny [0]_Invoices2001Slovakia_Book1" xfId="169"/>
    <cellStyle name="Dziesiętny [0]_Invoices2001Slovakia_Book1" xfId="170"/>
    <cellStyle name="Dziesietny [0]_Invoices2001Slovakia_Book1_Tong hop Cac tuyen(9-1-06)" xfId="171"/>
    <cellStyle name="Dziesiętny [0]_Invoices2001Slovakia_Book1_Tong hop Cac tuyen(9-1-06)" xfId="172"/>
    <cellStyle name="Dziesietny [0]_Invoices2001Slovakia_KL K.C mat duong" xfId="173"/>
    <cellStyle name="Dziesiętny [0]_Invoices2001Slovakia_Nhalamviec VTC(25-1-05)" xfId="174"/>
    <cellStyle name="Dziesietny [0]_Invoices2001Slovakia_TDT KHANH HOA" xfId="175"/>
    <cellStyle name="Dziesiętny [0]_Invoices2001Slovakia_TDT KHANH HOA" xfId="176"/>
    <cellStyle name="Dziesietny [0]_Invoices2001Slovakia_TDT KHANH HOA_Tong hop Cac tuyen(9-1-06)" xfId="177"/>
    <cellStyle name="Dziesiętny [0]_Invoices2001Slovakia_TDT KHANH HOA_Tong hop Cac tuyen(9-1-06)" xfId="178"/>
    <cellStyle name="Dziesietny [0]_Invoices2001Slovakia_TDT quangngai" xfId="179"/>
    <cellStyle name="Dziesiętny [0]_Invoices2001Slovakia_TDT quangngai" xfId="180"/>
    <cellStyle name="Dziesietny [0]_Invoices2001Slovakia_Tong hop Cac tuyen(9-1-06)" xfId="181"/>
    <cellStyle name="Dziesietny_Invoices2001Slovakia" xfId="182"/>
    <cellStyle name="Dziesiętny_Invoices2001Slovakia" xfId="183"/>
    <cellStyle name="Dziesietny_Invoices2001Slovakia_Book1" xfId="184"/>
    <cellStyle name="Dziesiętny_Invoices2001Slovakia_Book1" xfId="185"/>
    <cellStyle name="Dziesietny_Invoices2001Slovakia_Book1_Tong hop Cac tuyen(9-1-06)" xfId="186"/>
    <cellStyle name="Dziesiętny_Invoices2001Slovakia_Book1_Tong hop Cac tuyen(9-1-06)" xfId="187"/>
    <cellStyle name="Dziesietny_Invoices2001Slovakia_KL K.C mat duong" xfId="188"/>
    <cellStyle name="Dziesiętny_Invoices2001Slovakia_Nhalamviec VTC(25-1-05)" xfId="189"/>
    <cellStyle name="Dziesietny_Invoices2001Slovakia_TDT KHANH HOA" xfId="190"/>
    <cellStyle name="Dziesiętny_Invoices2001Slovakia_TDT KHANH HOA" xfId="191"/>
    <cellStyle name="Dziesietny_Invoices2001Slovakia_TDT KHANH HOA_Tong hop Cac tuyen(9-1-06)" xfId="192"/>
    <cellStyle name="Dziesiętny_Invoices2001Slovakia_TDT KHANH HOA_Tong hop Cac tuyen(9-1-06)" xfId="193"/>
    <cellStyle name="Dziesietny_Invoices2001Slovakia_TDT quangngai" xfId="194"/>
    <cellStyle name="Dziesiętny_Invoices2001Slovakia_TDT quangngai" xfId="195"/>
    <cellStyle name="Dziesietny_Invoices2001Slovakia_Tong hop Cac tuyen(9-1-06)" xfId="196"/>
    <cellStyle name="Enter Currency (0)" xfId="197"/>
    <cellStyle name="Enter Currency (2)" xfId="198"/>
    <cellStyle name="Enter Units (0)" xfId="199"/>
    <cellStyle name="Enter Units (1)" xfId="200"/>
    <cellStyle name="Enter Units (2)" xfId="201"/>
    <cellStyle name="Entered" xfId="202"/>
    <cellStyle name="Euro" xfId="203"/>
    <cellStyle name="Fixed" xfId="204"/>
    <cellStyle name="Ghi chú" xfId="205"/>
    <cellStyle name="Good 2" xfId="206"/>
    <cellStyle name="Grey" xfId="207"/>
    <cellStyle name="hai" xfId="208"/>
    <cellStyle name="Head 1" xfId="209"/>
    <cellStyle name="HEADER" xfId="210"/>
    <cellStyle name="Header1" xfId="211"/>
    <cellStyle name="Header2" xfId="212"/>
    <cellStyle name="HEADING1" xfId="213"/>
    <cellStyle name="HEADING2" xfId="214"/>
    <cellStyle name="HEADINGS" xfId="215"/>
    <cellStyle name="HEADINGSTOP" xfId="216"/>
    <cellStyle name="headoption" xfId="217"/>
    <cellStyle name="Hoa-Scholl" xfId="218"/>
    <cellStyle name="Hyperlink 2" xfId="219"/>
    <cellStyle name="i·0" xfId="220"/>
    <cellStyle name="Input [yellow]" xfId="221"/>
    <cellStyle name="khanh" xfId="222"/>
    <cellStyle name="Kiểm tra Ô" xfId="223"/>
    <cellStyle name="Ledger 17 x 11 in" xfId="224"/>
    <cellStyle name="Ledger 17 x 11 in 2" xfId="225"/>
    <cellStyle name="Ledger 17 x 11 in 3" xfId="226"/>
    <cellStyle name="Ledger 17 x 11 in_bieu 1" xfId="227"/>
    <cellStyle name="Link Currency (0)" xfId="228"/>
    <cellStyle name="Link Currency (2)" xfId="229"/>
    <cellStyle name="Link Units (0)" xfId="230"/>
    <cellStyle name="Link Units (1)" xfId="231"/>
    <cellStyle name="Link Units (2)" xfId="232"/>
    <cellStyle name="Loai CBDT" xfId="233"/>
    <cellStyle name="Loai CT" xfId="234"/>
    <cellStyle name="Loai GD" xfId="235"/>
    <cellStyle name="Migliaia (0)_CALPREZZ" xfId="236"/>
    <cellStyle name="Migliaia_ PESO ELETTR." xfId="237"/>
    <cellStyle name="Millares [0]_Well Timing" xfId="238"/>
    <cellStyle name="Millares_Well Timing" xfId="239"/>
    <cellStyle name="Milliers [0]_      " xfId="240"/>
    <cellStyle name="Milliers_      " xfId="241"/>
    <cellStyle name="Model" xfId="242"/>
    <cellStyle name="moi" xfId="243"/>
    <cellStyle name="Moneda [0]_Well Timing" xfId="244"/>
    <cellStyle name="Moneda_Well Timing" xfId="245"/>
    <cellStyle name="Monétaire [0]_      " xfId="246"/>
    <cellStyle name="Monétaire_      " xfId="247"/>
    <cellStyle name="n" xfId="248"/>
    <cellStyle name="Neutral 2" xfId="249"/>
    <cellStyle name="New Times Roman" xfId="250"/>
    <cellStyle name="Nhấn1" xfId="251"/>
    <cellStyle name="Nhấn2" xfId="252"/>
    <cellStyle name="Nhấn3" xfId="253"/>
    <cellStyle name="Nhấn4" xfId="254"/>
    <cellStyle name="Nhấn5" xfId="255"/>
    <cellStyle name="Nhấn6" xfId="256"/>
    <cellStyle name="no dec" xfId="257"/>
    <cellStyle name="Normal" xfId="0" builtinId="0"/>
    <cellStyle name="Normal - Style1" xfId="258"/>
    <cellStyle name="Normal 10" xfId="259"/>
    <cellStyle name="Normal 11" xfId="260"/>
    <cellStyle name="Normal 12" xfId="1"/>
    <cellStyle name="Normal 2" xfId="261"/>
    <cellStyle name="Normal 2 2" xfId="262"/>
    <cellStyle name="Normal 2 3" xfId="263"/>
    <cellStyle name="Normal 2 3 2" xfId="264"/>
    <cellStyle name="Normal 2 3_23 den mau bieu 27" xfId="265"/>
    <cellStyle name="Normal 2_05 den mau bieu 18." xfId="266"/>
    <cellStyle name="Normal 23" xfId="267"/>
    <cellStyle name="Normal 24" xfId="268"/>
    <cellStyle name="Normal 25" xfId="269"/>
    <cellStyle name="Normal 26" xfId="270"/>
    <cellStyle name="Normal 27" xfId="271"/>
    <cellStyle name="Normal 28" xfId="272"/>
    <cellStyle name="Normal 29" xfId="273"/>
    <cellStyle name="Normal 3" xfId="274"/>
    <cellStyle name="Normal 30" xfId="275"/>
    <cellStyle name="Normal 31" xfId="276"/>
    <cellStyle name="Normal 32" xfId="277"/>
    <cellStyle name="Normal 4" xfId="278"/>
    <cellStyle name="Normal 4 2" xfId="279"/>
    <cellStyle name="Normal 4_160513 Bieu mau NSDP ND sua ND73" xfId="280"/>
    <cellStyle name="Normal 5" xfId="281"/>
    <cellStyle name="Normal 6" xfId="282"/>
    <cellStyle name="Normal 7" xfId="283"/>
    <cellStyle name="Normal 8" xfId="284"/>
    <cellStyle name="Normal 8 2" xfId="285"/>
    <cellStyle name="Normal 8_05 den mau bieu 18." xfId="286"/>
    <cellStyle name="Normal 9" xfId="287"/>
    <cellStyle name="Normal 9 2" xfId="288"/>
    <cellStyle name="Normal 9_BieuHD2016-2020Tquang2(OK)" xfId="289"/>
    <cellStyle name="Normal1" xfId="290"/>
    <cellStyle name="Normale_ PESO ELETTR." xfId="291"/>
    <cellStyle name="Normalny_Cennik obowiazuje od 06-08-2001 r (1)" xfId="292"/>
    <cellStyle name="Ô Được nối kết" xfId="293"/>
    <cellStyle name="Œ…‹æØ‚è [0.00]_laroux" xfId="294"/>
    <cellStyle name="Œ…‹æØ‚è_laroux" xfId="295"/>
    <cellStyle name="oft Excel]_x000d__x000a_Comment=open=/f ‚ðw’è‚·‚é‚ÆAƒ†[ƒU[’è‹`ŠÖ”‚ðŠÖ”“\‚è•t‚¯‚Ìˆê——‚É“o˜^‚·‚é‚±‚Æ‚ª‚Å‚«‚Ü‚·B_x000d__x000a_Maximized" xfId="296"/>
    <cellStyle name="oft Excel]_x000d__x000a_Comment=open=/f ‚ðŽw’è‚·‚é‚ÆAƒ†[ƒU[’è‹`ŠÖ”‚ðŠÖ”“\‚è•t‚¯‚Ìˆê——‚É“o˜^‚·‚é‚±‚Æ‚ª‚Å‚«‚Ü‚·B_x000d__x000a_Maximized" xfId="297"/>
    <cellStyle name="oft Excel]_x000d__x000a_Comment=The open=/f lines load custom functions into the Paste Function list._x000d__x000a_Maximized=2_x000d__x000a_Basics=1_x000d__x000a_A" xfId="298"/>
    <cellStyle name="oft Excel]_x000d__x000a_Comment=The open=/f lines load custom functions into the Paste Function list._x000d__x000a_Maximized=3_x000d__x000a_Basics=1_x000d__x000a_A" xfId="299"/>
    <cellStyle name="omma [0]_Mktg Prog" xfId="300"/>
    <cellStyle name="ormal_Sheet1_1" xfId="301"/>
    <cellStyle name="per.style" xfId="302"/>
    <cellStyle name="Percent" xfId="430" builtinId="5"/>
    <cellStyle name="Percent [0]" xfId="303"/>
    <cellStyle name="Percent [00]" xfId="304"/>
    <cellStyle name="Percent [2]" xfId="305"/>
    <cellStyle name="Percent 10" xfId="306"/>
    <cellStyle name="Percent 2" xfId="307"/>
    <cellStyle name="Percent 3" xfId="308"/>
    <cellStyle name="Percent 4" xfId="309"/>
    <cellStyle name="PERCENTAGE" xfId="310"/>
    <cellStyle name="PrePop Currency (0)" xfId="311"/>
    <cellStyle name="PrePop Currency (2)" xfId="312"/>
    <cellStyle name="PrePop Units (0)" xfId="313"/>
    <cellStyle name="PrePop Units (1)" xfId="314"/>
    <cellStyle name="PrePop Units (2)" xfId="315"/>
    <cellStyle name="pricing" xfId="316"/>
    <cellStyle name="PSChar" xfId="317"/>
    <cellStyle name="PSHeading" xfId="318"/>
    <cellStyle name="regstoresfromspecstores" xfId="319"/>
    <cellStyle name="RevList" xfId="320"/>
    <cellStyle name="S—_x0008_" xfId="321"/>
    <cellStyle name="s]_x000d__x000a_spooler=yes_x000d__x000a_load=_x000d__x000a_Beep=yes_x000d__x000a_NullPort=None_x000d__x000a_BorderWidth=3_x000d__x000a_CursorBlinkRate=1200_x000d__x000a_DoubleClickSpeed=452_x000d__x000a_Programs=co" xfId="322"/>
    <cellStyle name="SAPBEXaggData" xfId="323"/>
    <cellStyle name="SAPBEXaggDataEmph" xfId="324"/>
    <cellStyle name="SAPBEXaggItem" xfId="325"/>
    <cellStyle name="SAPBEXchaText" xfId="326"/>
    <cellStyle name="SAPBEXexcBad7" xfId="327"/>
    <cellStyle name="SAPBEXexcBad8" xfId="328"/>
    <cellStyle name="SAPBEXexcBad9" xfId="329"/>
    <cellStyle name="SAPBEXexcCritical4" xfId="330"/>
    <cellStyle name="SAPBEXexcCritical5" xfId="331"/>
    <cellStyle name="SAPBEXexcCritical6" xfId="332"/>
    <cellStyle name="SAPBEXexcGood1" xfId="333"/>
    <cellStyle name="SAPBEXexcGood2" xfId="334"/>
    <cellStyle name="SAPBEXexcGood3" xfId="335"/>
    <cellStyle name="SAPBEXfilterDrill" xfId="336"/>
    <cellStyle name="SAPBEXfilterItem" xfId="337"/>
    <cellStyle name="SAPBEXfilterText" xfId="338"/>
    <cellStyle name="SAPBEXformats" xfId="339"/>
    <cellStyle name="SAPBEXheaderItem" xfId="340"/>
    <cellStyle name="SAPBEXheaderText" xfId="341"/>
    <cellStyle name="SAPBEXresData" xfId="342"/>
    <cellStyle name="SAPBEXresDataEmph" xfId="343"/>
    <cellStyle name="SAPBEXresItem" xfId="344"/>
    <cellStyle name="SAPBEXstdData" xfId="345"/>
    <cellStyle name="SAPBEXstdDataEmph" xfId="346"/>
    <cellStyle name="SAPBEXstdItem" xfId="347"/>
    <cellStyle name="SAPBEXtitle" xfId="348"/>
    <cellStyle name="SAPBEXundefined" xfId="349"/>
    <cellStyle name="SHADEDSTORES" xfId="350"/>
    <cellStyle name="specstores" xfId="351"/>
    <cellStyle name="Standard" xfId="352"/>
    <cellStyle name="style" xfId="353"/>
    <cellStyle name="Style 1" xfId="354"/>
    <cellStyle name="Style 2" xfId="355"/>
    <cellStyle name="Style 3" xfId="356"/>
    <cellStyle name="Style 4" xfId="357"/>
    <cellStyle name="Style 5" xfId="358"/>
    <cellStyle name="Style 6" xfId="359"/>
    <cellStyle name="subhead" xfId="360"/>
    <cellStyle name="Subtotal" xfId="361"/>
    <cellStyle name="T" xfId="362"/>
    <cellStyle name="T_50-BB Vung tau 2011" xfId="363"/>
    <cellStyle name="T_50-BB Vung tau 2011_27-8Tong hop PA uoc 2012-DT 2013 -PA 420.000 ty-490.000 ty chuyen doi" xfId="364"/>
    <cellStyle name="T_bieu 1" xfId="365"/>
    <cellStyle name="T_bieu 2" xfId="366"/>
    <cellStyle name="T_bieu 4" xfId="367"/>
    <cellStyle name="T_Phan thu nam tu mau bieu so 28 den mau bieu 35" xfId="368"/>
    <cellStyle name="Text Indent A" xfId="369"/>
    <cellStyle name="Text Indent B" xfId="370"/>
    <cellStyle name="Text Indent C" xfId="371"/>
    <cellStyle name="th" xfId="372"/>
    <cellStyle name="þ_x001d_ð·_x000c_æþ'_x000d_ßþU_x0001_Ø_x0005_ü_x0014__x0007__x0001__x0001_" xfId="373"/>
    <cellStyle name="þ_x001d_ðÇ%Uý—&amp;Hý9_x0008_Ÿ_x0009_s_x000a__x0007__x0001__x0001_" xfId="374"/>
    <cellStyle name="þ_x001d_ðK_x000c_Fý_x001b__x000d_9ýU_x0001_Ð_x0008_¦)_x0007__x0001__x0001_" xfId="375"/>
    <cellStyle name="Thuyet minh" xfId="376"/>
    <cellStyle name="Tiêu đề" xfId="377"/>
    <cellStyle name="Tính toán" xfId="378"/>
    <cellStyle name="Tổng" xfId="379"/>
    <cellStyle name="Tong so" xfId="380"/>
    <cellStyle name="tong so 1" xfId="381"/>
    <cellStyle name="Tốt" xfId="382"/>
    <cellStyle name="Trung tính" xfId="383"/>
    <cellStyle name="Valuta (0)_CALPREZZ" xfId="384"/>
    <cellStyle name="Valuta_ PESO ELETTR." xfId="385"/>
    <cellStyle name="Văn bản Cảnh báo" xfId="386"/>
    <cellStyle name="Văn bản Giải thích" xfId="387"/>
    <cellStyle name="viet" xfId="388"/>
    <cellStyle name="viet2" xfId="389"/>
    <cellStyle name="Vn Time 13" xfId="390"/>
    <cellStyle name="Vn Time 14" xfId="391"/>
    <cellStyle name="vnbo" xfId="392"/>
    <cellStyle name="vnhead1" xfId="393"/>
    <cellStyle name="vnhead2" xfId="394"/>
    <cellStyle name="vnhead3" xfId="395"/>
    <cellStyle name="vnhead4" xfId="396"/>
    <cellStyle name="vntxt1" xfId="397"/>
    <cellStyle name="vntxt2" xfId="398"/>
    <cellStyle name="Währung [0]_UXO VII" xfId="399"/>
    <cellStyle name="Währung_UXO VII" xfId="400"/>
    <cellStyle name="Walutowy [0]_Invoices2001Slovakia" xfId="401"/>
    <cellStyle name="Walutowy_Invoices2001Slovakia" xfId="402"/>
    <cellStyle name="Xấu" xfId="403"/>
    <cellStyle name="xuan" xfId="404"/>
    <cellStyle name=" [0.00]_ Att. 1- Cover" xfId="405"/>
    <cellStyle name="_ Att. 1- Cover" xfId="406"/>
    <cellStyle name="?_ Att. 1- Cover" xfId="407"/>
    <cellStyle name="똿뗦먛귟 [0.00]_PRODUCT DETAIL Q1" xfId="408"/>
    <cellStyle name="똿뗦먛귟_PRODUCT DETAIL Q1" xfId="409"/>
    <cellStyle name="믅됞 [0.00]_PRODUCT DETAIL Q1" xfId="410"/>
    <cellStyle name="믅됞_PRODUCT DETAIL Q1" xfId="411"/>
    <cellStyle name="백분율_95" xfId="412"/>
    <cellStyle name="뷭?_BOOKSHIP" xfId="413"/>
    <cellStyle name="안건회계법인" xfId="414"/>
    <cellStyle name="콤마 [0]_ 비목별 월별기술 " xfId="415"/>
    <cellStyle name="콤마_ 비목별 월별기술 " xfId="416"/>
    <cellStyle name="통화 [0]_1202" xfId="417"/>
    <cellStyle name="통화_1202" xfId="418"/>
    <cellStyle name="표준_(정보부문)월별인원계획" xfId="419"/>
    <cellStyle name="一般_00Q3902REV.1" xfId="420"/>
    <cellStyle name="千分位[0]_00Q3902REV.1" xfId="421"/>
    <cellStyle name="千分位_00Q3902REV.1" xfId="422"/>
    <cellStyle name="桁区切り_NADUONG BQ (Draft)" xfId="423"/>
    <cellStyle name="標準_BOQ-08" xfId="424"/>
    <cellStyle name="貨幣 [0]_00Q3902REV.1" xfId="425"/>
    <cellStyle name="貨幣[0]_BRE" xfId="426"/>
    <cellStyle name="貨幣_00Q3902REV.1" xfId="427"/>
    <cellStyle name="通貨_MITSUI1_BQ" xfId="4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2867025</xdr:colOff>
      <xdr:row>3</xdr:row>
      <xdr:rowOff>6804</xdr:rowOff>
    </xdr:from>
    <xdr:to>
      <xdr:col>3</xdr:col>
      <xdr:colOff>310245</xdr:colOff>
      <xdr:row>3</xdr:row>
      <xdr:rowOff>6804</xdr:rowOff>
    </xdr:to>
    <xdr:cxnSp macro="">
      <xdr:nvCxnSpPr>
        <xdr:cNvPr id="3" name="Straight Connector 2">
          <a:extLst>
            <a:ext uri="{FF2B5EF4-FFF2-40B4-BE49-F238E27FC236}">
              <a16:creationId xmlns:a16="http://schemas.microsoft.com/office/drawing/2014/main" xmlns="" id="{00000000-0008-0000-0000-000003000000}"/>
            </a:ext>
          </a:extLst>
        </xdr:cNvPr>
        <xdr:cNvCxnSpPr/>
      </xdr:nvCxnSpPr>
      <xdr:spPr>
        <a:xfrm>
          <a:off x="3333750" y="721179"/>
          <a:ext cx="217714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2800350</xdr:colOff>
      <xdr:row>3</xdr:row>
      <xdr:rowOff>6804</xdr:rowOff>
    </xdr:from>
    <xdr:to>
      <xdr:col>6</xdr:col>
      <xdr:colOff>62595</xdr:colOff>
      <xdr:row>3</xdr:row>
      <xdr:rowOff>6804</xdr:rowOff>
    </xdr:to>
    <xdr:cxnSp macro="">
      <xdr:nvCxnSpPr>
        <xdr:cNvPr id="2" name="Straight Connector 1">
          <a:extLst>
            <a:ext uri="{FF2B5EF4-FFF2-40B4-BE49-F238E27FC236}">
              <a16:creationId xmlns:a16="http://schemas.microsoft.com/office/drawing/2014/main" xmlns="" id="{00000000-0008-0000-0000-000003000000}"/>
            </a:ext>
          </a:extLst>
        </xdr:cNvPr>
        <xdr:cNvCxnSpPr/>
      </xdr:nvCxnSpPr>
      <xdr:spPr>
        <a:xfrm>
          <a:off x="3257550" y="692604"/>
          <a:ext cx="237717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ocuments\Zalo%20Received%20Files\3-Phu%20luc_phong%20kt_2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ANG"/>
      <sheetName val="QUY"/>
      <sheetName val="PL II"/>
      <sheetName val="PL II "/>
      <sheetName val="PL III"/>
    </sheetNames>
    <sheetDataSet>
      <sheetData sheetId="0">
        <row r="23">
          <cell r="D23">
            <v>6329.9939999999997</v>
          </cell>
        </row>
      </sheetData>
      <sheetData sheetId="1">
        <row r="27">
          <cell r="H27">
            <v>1665</v>
          </cell>
        </row>
        <row r="28">
          <cell r="H28">
            <v>1610</v>
          </cell>
        </row>
        <row r="29">
          <cell r="H29">
            <v>55</v>
          </cell>
        </row>
        <row r="30">
          <cell r="H30">
            <v>2959.3389999999999</v>
          </cell>
        </row>
        <row r="31">
          <cell r="H31">
            <v>274.59899999999999</v>
          </cell>
        </row>
        <row r="32">
          <cell r="H32">
            <v>2615.625</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showGridLines="0" zoomScaleNormal="100" workbookViewId="0">
      <pane ySplit="6" topLeftCell="A7" activePane="bottomLeft" state="frozen"/>
      <selection pane="bottomLeft" activeCell="D21" sqref="D21"/>
    </sheetView>
  </sheetViews>
  <sheetFormatPr defaultColWidth="9.140625" defaultRowHeight="15"/>
  <cols>
    <col min="1" max="1" width="7" style="95" customWidth="1"/>
    <col min="2" max="2" width="57.7109375" style="95" customWidth="1"/>
    <col min="3" max="3" width="13.28515625" style="95" customWidth="1"/>
    <col min="4" max="4" width="14" style="95" customWidth="1"/>
    <col min="5" max="6" width="13.140625" style="95" customWidth="1"/>
    <col min="7" max="7" width="13.5703125" style="95" customWidth="1"/>
    <col min="8" max="16384" width="9.140625" style="95"/>
  </cols>
  <sheetData>
    <row r="1" spans="1:7" ht="16.5">
      <c r="A1" s="219" t="s">
        <v>431</v>
      </c>
      <c r="B1" s="219"/>
      <c r="C1" s="219"/>
      <c r="D1" s="219"/>
      <c r="E1" s="219"/>
      <c r="F1" s="219"/>
      <c r="G1" s="219"/>
    </row>
    <row r="2" spans="1:7" ht="18.75">
      <c r="A2" s="220" t="s">
        <v>425</v>
      </c>
      <c r="B2" s="220"/>
      <c r="C2" s="220"/>
      <c r="D2" s="220"/>
      <c r="E2" s="220"/>
      <c r="F2" s="220"/>
      <c r="G2" s="220"/>
    </row>
    <row r="3" spans="1:7" ht="18.75">
      <c r="A3" s="221" t="s">
        <v>426</v>
      </c>
      <c r="B3" s="221"/>
      <c r="C3" s="221"/>
      <c r="D3" s="221"/>
      <c r="E3" s="221"/>
      <c r="F3" s="221"/>
      <c r="G3" s="221"/>
    </row>
    <row r="4" spans="1:7" ht="18.75">
      <c r="A4" s="2"/>
      <c r="B4" s="2"/>
      <c r="C4" s="2"/>
      <c r="D4" s="2"/>
      <c r="E4" s="1"/>
      <c r="F4" s="2"/>
      <c r="G4" s="2"/>
    </row>
    <row r="5" spans="1:7" s="121" customFormat="1" ht="38.25" customHeight="1">
      <c r="A5" s="218" t="s">
        <v>0</v>
      </c>
      <c r="B5" s="218" t="s">
        <v>1</v>
      </c>
      <c r="C5" s="218" t="s">
        <v>2</v>
      </c>
      <c r="D5" s="218" t="s">
        <v>87</v>
      </c>
      <c r="E5" s="218"/>
      <c r="F5" s="218"/>
      <c r="G5" s="218" t="s">
        <v>363</v>
      </c>
    </row>
    <row r="6" spans="1:7" s="121" customFormat="1" ht="47.25" customHeight="1">
      <c r="A6" s="218"/>
      <c r="B6" s="218"/>
      <c r="C6" s="218"/>
      <c r="D6" s="98" t="s">
        <v>364</v>
      </c>
      <c r="E6" s="98" t="s">
        <v>365</v>
      </c>
      <c r="F6" s="98" t="s">
        <v>366</v>
      </c>
      <c r="G6" s="218"/>
    </row>
    <row r="7" spans="1:7" s="122" customFormat="1" ht="26.25" customHeight="1">
      <c r="A7" s="98">
        <v>1</v>
      </c>
      <c r="B7" s="99" t="s">
        <v>424</v>
      </c>
      <c r="C7" s="98" t="s">
        <v>7</v>
      </c>
      <c r="D7" s="137" t="s">
        <v>428</v>
      </c>
      <c r="E7" s="143" t="s">
        <v>428</v>
      </c>
      <c r="F7" s="110">
        <v>113.02</v>
      </c>
      <c r="G7" s="110">
        <v>103.23</v>
      </c>
    </row>
    <row r="8" spans="1:7" s="121" customFormat="1" ht="27.75" customHeight="1">
      <c r="A8" s="123">
        <v>2</v>
      </c>
      <c r="B8" s="99" t="s">
        <v>367</v>
      </c>
      <c r="C8" s="123" t="s">
        <v>5</v>
      </c>
      <c r="D8" s="125">
        <v>9615</v>
      </c>
      <c r="E8" s="144">
        <v>23.97</v>
      </c>
      <c r="F8" s="144">
        <v>118.97</v>
      </c>
      <c r="G8" s="108">
        <v>28768</v>
      </c>
    </row>
    <row r="9" spans="1:7" s="121" customFormat="1" ht="26.25" customHeight="1">
      <c r="A9" s="123">
        <v>3</v>
      </c>
      <c r="B9" s="99" t="s">
        <v>370</v>
      </c>
      <c r="C9" s="123" t="s">
        <v>5</v>
      </c>
      <c r="D9" s="164">
        <f>+D10+D11</f>
        <v>381.68200000000002</v>
      </c>
      <c r="E9" s="144">
        <f>D9/5986%</f>
        <v>6.3762445706648849</v>
      </c>
      <c r="F9" s="144">
        <f>D9/497%</f>
        <v>76.79718309859156</v>
      </c>
      <c r="G9" s="108">
        <f>+[1]QUY!H27</f>
        <v>1665</v>
      </c>
    </row>
    <row r="10" spans="1:7" s="122" customFormat="1" ht="26.25" customHeight="1">
      <c r="A10" s="103"/>
      <c r="B10" s="104" t="s">
        <v>368</v>
      </c>
      <c r="C10" s="103" t="s">
        <v>6</v>
      </c>
      <c r="D10" s="163">
        <v>357.68200000000002</v>
      </c>
      <c r="E10" s="161">
        <f>D10/5766%</f>
        <v>6.2032951786333683</v>
      </c>
      <c r="F10" s="141">
        <f>D10/456.663%</f>
        <v>78.325154435546565</v>
      </c>
      <c r="G10" s="126">
        <f>+[1]QUY!H28</f>
        <v>1610</v>
      </c>
    </row>
    <row r="11" spans="1:7" s="122" customFormat="1" ht="26.25" customHeight="1">
      <c r="A11" s="103"/>
      <c r="B11" s="104" t="s">
        <v>369</v>
      </c>
      <c r="C11" s="103" t="s">
        <v>6</v>
      </c>
      <c r="D11" s="163">
        <v>24</v>
      </c>
      <c r="E11" s="141">
        <f>D11/220%</f>
        <v>10.909090909090908</v>
      </c>
      <c r="F11" s="141">
        <f>D11/40.272%</f>
        <v>59.594755661501793</v>
      </c>
      <c r="G11" s="141">
        <f>+[1]QUY!H29</f>
        <v>55</v>
      </c>
    </row>
    <row r="12" spans="1:7" s="121" customFormat="1" ht="26.25" customHeight="1">
      <c r="A12" s="123">
        <v>4</v>
      </c>
      <c r="B12" s="99" t="s">
        <v>371</v>
      </c>
      <c r="C12" s="123" t="s">
        <v>5</v>
      </c>
      <c r="D12" s="157">
        <v>2959.3389999999999</v>
      </c>
      <c r="E12" s="160">
        <f>D12/16593.478%</f>
        <v>17.834350339332115</v>
      </c>
      <c r="F12" s="102">
        <f>D12/732%</f>
        <v>404.28128415300546</v>
      </c>
      <c r="G12" s="134">
        <f>+[1]QUY!H30</f>
        <v>2959.3389999999999</v>
      </c>
    </row>
    <row r="13" spans="1:7" s="122" customFormat="1" ht="26.25" customHeight="1">
      <c r="A13" s="103"/>
      <c r="B13" s="104" t="s">
        <v>372</v>
      </c>
      <c r="C13" s="103" t="s">
        <v>6</v>
      </c>
      <c r="D13" s="163">
        <v>52.941000000000003</v>
      </c>
      <c r="E13" s="159">
        <f>D13/3327.93%</f>
        <v>1.5908087009041658</v>
      </c>
      <c r="F13" s="105">
        <f>D13/149%</f>
        <v>35.530872483221479</v>
      </c>
      <c r="G13" s="105">
        <f>+[1]QUY!H31</f>
        <v>274.59899999999999</v>
      </c>
    </row>
    <row r="14" spans="1:7" s="122" customFormat="1" ht="26.25" customHeight="1">
      <c r="A14" s="103"/>
      <c r="B14" s="104" t="s">
        <v>373</v>
      </c>
      <c r="C14" s="103" t="s">
        <v>6</v>
      </c>
      <c r="D14" s="163">
        <v>896.18899999999996</v>
      </c>
      <c r="E14" s="159">
        <f>D14/8962.263%</f>
        <v>9.9995838104728669</v>
      </c>
      <c r="F14" s="105">
        <f>D14/582.399%</f>
        <v>153.87886998432344</v>
      </c>
      <c r="G14" s="158">
        <f>+[1]QUY!H32</f>
        <v>2615.625</v>
      </c>
    </row>
    <row r="15" spans="1:7" s="121" customFormat="1" ht="26.25" customHeight="1">
      <c r="A15" s="123">
        <v>5</v>
      </c>
      <c r="B15" s="99" t="s">
        <v>374</v>
      </c>
      <c r="C15" s="123"/>
      <c r="D15" s="125"/>
      <c r="E15" s="108"/>
      <c r="F15" s="126"/>
      <c r="G15" s="126"/>
    </row>
    <row r="16" spans="1:7" s="122" customFormat="1" ht="26.25" customHeight="1">
      <c r="A16" s="103"/>
      <c r="B16" s="104" t="s">
        <v>375</v>
      </c>
      <c r="C16" s="103" t="s">
        <v>5</v>
      </c>
      <c r="D16" s="127">
        <v>44632</v>
      </c>
      <c r="E16" s="141">
        <v>91.58</v>
      </c>
      <c r="F16" s="141">
        <v>107.57</v>
      </c>
      <c r="G16" s="127">
        <v>44632</v>
      </c>
    </row>
    <row r="17" spans="1:7" s="122" customFormat="1" ht="26.25" customHeight="1">
      <c r="A17" s="103"/>
      <c r="B17" s="104" t="s">
        <v>376</v>
      </c>
      <c r="C17" s="103" t="s">
        <v>5</v>
      </c>
      <c r="D17" s="127">
        <v>72500</v>
      </c>
      <c r="E17" s="141">
        <v>87.07</v>
      </c>
      <c r="F17" s="141">
        <v>107.59</v>
      </c>
      <c r="G17" s="127">
        <v>72500</v>
      </c>
    </row>
    <row r="18" spans="1:7" s="121" customFormat="1" ht="26.25" customHeight="1">
      <c r="A18" s="123">
        <v>6</v>
      </c>
      <c r="B18" s="99" t="s">
        <v>377</v>
      </c>
      <c r="C18" s="123"/>
      <c r="D18" s="108"/>
      <c r="E18" s="106"/>
      <c r="F18" s="145"/>
      <c r="G18" s="124"/>
    </row>
    <row r="19" spans="1:7" s="122" customFormat="1" ht="26.25" customHeight="1">
      <c r="A19" s="103"/>
      <c r="B19" s="104" t="s">
        <v>9</v>
      </c>
      <c r="C19" s="103" t="s">
        <v>10</v>
      </c>
      <c r="D19" s="141">
        <v>112.51</v>
      </c>
      <c r="E19" s="142">
        <v>21.88</v>
      </c>
      <c r="F19" s="162">
        <v>120.71</v>
      </c>
      <c r="G19" s="130">
        <v>295.33</v>
      </c>
    </row>
    <row r="20" spans="1:7" s="122" customFormat="1" ht="26.25" customHeight="1">
      <c r="A20" s="103"/>
      <c r="B20" s="104" t="s">
        <v>378</v>
      </c>
      <c r="C20" s="103" t="s">
        <v>6</v>
      </c>
      <c r="D20" s="126">
        <v>11</v>
      </c>
      <c r="E20" s="131" t="s">
        <v>428</v>
      </c>
      <c r="F20" s="162">
        <v>177.71</v>
      </c>
      <c r="G20" s="127">
        <v>29.4</v>
      </c>
    </row>
    <row r="21" spans="1:7" s="121" customFormat="1" ht="26.25" customHeight="1">
      <c r="A21" s="98">
        <v>7</v>
      </c>
      <c r="B21" s="99" t="s">
        <v>8</v>
      </c>
      <c r="C21" s="123" t="s">
        <v>5</v>
      </c>
      <c r="D21" s="108">
        <v>31000</v>
      </c>
      <c r="E21" s="108" t="s">
        <v>428</v>
      </c>
      <c r="F21" s="108" t="s">
        <v>428</v>
      </c>
      <c r="G21" s="108" t="s">
        <v>428</v>
      </c>
    </row>
    <row r="22" spans="1:7" s="121" customFormat="1" ht="33.75" customHeight="1">
      <c r="A22" s="98">
        <v>8</v>
      </c>
      <c r="B22" s="99" t="s">
        <v>379</v>
      </c>
      <c r="C22" s="123" t="s">
        <v>10</v>
      </c>
      <c r="D22" s="132">
        <v>3</v>
      </c>
      <c r="E22" s="133" t="s">
        <v>428</v>
      </c>
      <c r="F22" s="127" t="s">
        <v>428</v>
      </c>
      <c r="G22" s="138">
        <v>3</v>
      </c>
    </row>
    <row r="23" spans="1:7" s="121" customFormat="1" ht="26.25" customHeight="1">
      <c r="A23" s="98">
        <v>9</v>
      </c>
      <c r="B23" s="99" t="s">
        <v>380</v>
      </c>
      <c r="C23" s="123"/>
      <c r="D23" s="108">
        <v>6330</v>
      </c>
      <c r="E23" s="128"/>
      <c r="F23" s="129"/>
      <c r="G23" s="129"/>
    </row>
    <row r="24" spans="1:7" s="122" customFormat="1" ht="31.5" customHeight="1">
      <c r="A24" s="103"/>
      <c r="B24" s="104" t="s">
        <v>381</v>
      </c>
      <c r="C24" s="103" t="s">
        <v>7</v>
      </c>
      <c r="D24" s="129" t="s">
        <v>428</v>
      </c>
      <c r="E24" s="141">
        <v>4.4000000000000004</v>
      </c>
      <c r="F24" s="141">
        <v>250.2</v>
      </c>
      <c r="G24" s="129" t="s">
        <v>428</v>
      </c>
    </row>
  </sheetData>
  <mergeCells count="8">
    <mergeCell ref="G5:G6"/>
    <mergeCell ref="D5:F5"/>
    <mergeCell ref="A1:G1"/>
    <mergeCell ref="A2:G2"/>
    <mergeCell ref="A3:G3"/>
    <mergeCell ref="A5:A6"/>
    <mergeCell ref="B5:B6"/>
    <mergeCell ref="C5:C6"/>
  </mergeCells>
  <printOptions horizontalCentered="1"/>
  <pageMargins left="0.51181102362204722" right="0.11811023622047245" top="0.55118110236220474" bottom="0.15748031496062992" header="0.31496062992125984" footer="0.31496062992125984"/>
  <pageSetup paperSize="9" fitToHeight="0" orientation="landscape" r:id="rId1"/>
  <headerFooter differentFirst="1">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showGridLines="0" tabSelected="1" zoomScaleNormal="100" workbookViewId="0">
      <pane ySplit="6" topLeftCell="A94" activePane="bottomLeft" state="frozen"/>
      <selection pane="bottomLeft" activeCell="D101" sqref="D101"/>
    </sheetView>
  </sheetViews>
  <sheetFormatPr defaultColWidth="9.140625" defaultRowHeight="15"/>
  <cols>
    <col min="1" max="1" width="6.85546875" style="189" customWidth="1"/>
    <col min="2" max="2" width="52.7109375" style="95" customWidth="1"/>
    <col min="3" max="3" width="12" style="115" customWidth="1"/>
    <col min="4" max="4" width="15.5703125" style="212" customWidth="1"/>
    <col min="5" max="5" width="15.7109375" style="205" customWidth="1"/>
    <col min="6" max="6" width="12" style="95" hidden="1" customWidth="1"/>
    <col min="7" max="7" width="14.42578125" style="95" customWidth="1"/>
    <col min="8" max="8" width="11.85546875" style="95" customWidth="1"/>
    <col min="9" max="9" width="12.42578125" style="95" customWidth="1"/>
    <col min="10" max="10" width="11.85546875" style="95" hidden="1" customWidth="1"/>
    <col min="11" max="11" width="4" style="95" hidden="1" customWidth="1"/>
    <col min="12" max="12" width="13.7109375" style="95" customWidth="1"/>
    <col min="13" max="16384" width="9.140625" style="95"/>
  </cols>
  <sheetData>
    <row r="1" spans="1:12" ht="16.5">
      <c r="A1" s="219" t="s">
        <v>252</v>
      </c>
      <c r="B1" s="219"/>
      <c r="C1" s="219"/>
      <c r="D1" s="219"/>
      <c r="E1" s="219"/>
      <c r="F1" s="219"/>
      <c r="G1" s="219"/>
      <c r="H1" s="219"/>
      <c r="I1" s="219"/>
      <c r="J1" s="219"/>
    </row>
    <row r="2" spans="1:12" ht="18.75">
      <c r="A2" s="220" t="s">
        <v>493</v>
      </c>
      <c r="B2" s="220"/>
      <c r="C2" s="220"/>
      <c r="D2" s="220"/>
      <c r="E2" s="220"/>
      <c r="F2" s="220"/>
      <c r="G2" s="220"/>
      <c r="H2" s="220"/>
      <c r="I2" s="220"/>
      <c r="J2" s="220"/>
    </row>
    <row r="3" spans="1:12" ht="18.75">
      <c r="A3" s="221" t="s">
        <v>434</v>
      </c>
      <c r="B3" s="221"/>
      <c r="C3" s="221"/>
      <c r="D3" s="221"/>
      <c r="E3" s="221"/>
      <c r="F3" s="221"/>
      <c r="G3" s="221"/>
      <c r="H3" s="221"/>
      <c r="I3" s="221"/>
      <c r="J3" s="221"/>
    </row>
    <row r="4" spans="1:12" ht="18.75">
      <c r="A4" s="96"/>
      <c r="B4" s="96"/>
      <c r="C4" s="96"/>
      <c r="D4" s="208"/>
      <c r="E4" s="199"/>
      <c r="F4" s="96"/>
      <c r="G4" s="96"/>
      <c r="H4" s="1"/>
      <c r="I4" s="96"/>
      <c r="J4" s="96"/>
    </row>
    <row r="5" spans="1:12" s="97" customFormat="1" ht="38.25" customHeight="1">
      <c r="A5" s="218" t="s">
        <v>0</v>
      </c>
      <c r="B5" s="218" t="s">
        <v>1</v>
      </c>
      <c r="C5" s="218" t="s">
        <v>2</v>
      </c>
      <c r="D5" s="231" t="s">
        <v>495</v>
      </c>
      <c r="E5" s="233" t="s">
        <v>490</v>
      </c>
      <c r="F5" s="218" t="s">
        <v>382</v>
      </c>
      <c r="G5" s="218" t="s">
        <v>494</v>
      </c>
      <c r="H5" s="218"/>
      <c r="I5" s="218"/>
      <c r="J5" s="218" t="s">
        <v>383</v>
      </c>
      <c r="L5" s="218" t="s">
        <v>3</v>
      </c>
    </row>
    <row r="6" spans="1:12" s="97" customFormat="1" ht="47.25" customHeight="1">
      <c r="A6" s="218"/>
      <c r="B6" s="218"/>
      <c r="C6" s="218"/>
      <c r="D6" s="232"/>
      <c r="E6" s="233"/>
      <c r="F6" s="218"/>
      <c r="G6" s="123" t="s">
        <v>364</v>
      </c>
      <c r="H6" s="123" t="s">
        <v>365</v>
      </c>
      <c r="I6" s="123" t="s">
        <v>366</v>
      </c>
      <c r="J6" s="218"/>
      <c r="K6" s="166" t="s">
        <v>430</v>
      </c>
      <c r="L6" s="218"/>
    </row>
    <row r="7" spans="1:12" ht="26.25" customHeight="1">
      <c r="A7" s="170" t="s">
        <v>384</v>
      </c>
      <c r="B7" s="99" t="s">
        <v>385</v>
      </c>
      <c r="C7" s="170"/>
      <c r="D7" s="209"/>
      <c r="E7" s="200"/>
      <c r="F7" s="109"/>
      <c r="G7" s="109"/>
      <c r="H7" s="110"/>
      <c r="I7" s="100"/>
      <c r="J7" s="109"/>
      <c r="K7" s="139"/>
      <c r="L7" s="168"/>
    </row>
    <row r="8" spans="1:12" s="97" customFormat="1" ht="33" customHeight="1">
      <c r="A8" s="225">
        <v>1</v>
      </c>
      <c r="B8" s="99" t="s">
        <v>436</v>
      </c>
      <c r="C8" s="170" t="s">
        <v>5</v>
      </c>
      <c r="D8" s="213">
        <v>23565</v>
      </c>
      <c r="E8" s="200">
        <v>52236</v>
      </c>
      <c r="F8" s="102"/>
      <c r="G8" s="134">
        <v>25088</v>
      </c>
      <c r="H8" s="260">
        <f>G8/E8*100</f>
        <v>48.028179799372076</v>
      </c>
      <c r="I8" s="258">
        <f>G8/D8*100</f>
        <v>106.46297475068958</v>
      </c>
      <c r="J8" s="102" t="s">
        <v>428</v>
      </c>
      <c r="K8" s="179"/>
      <c r="L8" s="262"/>
    </row>
    <row r="9" spans="1:12" ht="26.25" customHeight="1">
      <c r="A9" s="226"/>
      <c r="B9" s="104" t="s">
        <v>389</v>
      </c>
      <c r="C9" s="103" t="s">
        <v>6</v>
      </c>
      <c r="D9" s="214">
        <v>7620</v>
      </c>
      <c r="E9" s="198">
        <v>15891</v>
      </c>
      <c r="F9" s="102"/>
      <c r="G9" s="158">
        <v>7807</v>
      </c>
      <c r="H9" s="261">
        <f t="shared" ref="H9:H12" si="0">G9/E9*100</f>
        <v>49.128437480334782</v>
      </c>
      <c r="I9" s="259">
        <f t="shared" ref="I9:I12" si="1">G9/D9*100</f>
        <v>102.45406824146981</v>
      </c>
      <c r="J9" s="102" t="s">
        <v>428</v>
      </c>
      <c r="K9" s="180"/>
      <c r="L9" s="262"/>
    </row>
    <row r="10" spans="1:12" ht="26.25" customHeight="1">
      <c r="A10" s="226"/>
      <c r="B10" s="104" t="s">
        <v>386</v>
      </c>
      <c r="C10" s="103" t="s">
        <v>6</v>
      </c>
      <c r="D10" s="214">
        <v>7442</v>
      </c>
      <c r="E10" s="198">
        <v>16550</v>
      </c>
      <c r="F10" s="102"/>
      <c r="G10" s="158">
        <v>8171</v>
      </c>
      <c r="H10" s="261">
        <f t="shared" si="0"/>
        <v>49.371601208459218</v>
      </c>
      <c r="I10" s="259">
        <f t="shared" si="1"/>
        <v>109.79575382961571</v>
      </c>
      <c r="J10" s="102" t="s">
        <v>428</v>
      </c>
      <c r="K10" s="180"/>
      <c r="L10" s="262"/>
    </row>
    <row r="11" spans="1:12" ht="26.25" customHeight="1">
      <c r="A11" s="226"/>
      <c r="B11" s="104" t="s">
        <v>387</v>
      </c>
      <c r="C11" s="103" t="s">
        <v>6</v>
      </c>
      <c r="D11" s="214">
        <v>7417</v>
      </c>
      <c r="E11" s="198">
        <v>17660</v>
      </c>
      <c r="F11" s="102"/>
      <c r="G11" s="158">
        <v>7997</v>
      </c>
      <c r="H11" s="261">
        <f t="shared" si="0"/>
        <v>45.283125707814271</v>
      </c>
      <c r="I11" s="259">
        <f t="shared" si="1"/>
        <v>107.81987326412296</v>
      </c>
      <c r="J11" s="102" t="s">
        <v>428</v>
      </c>
      <c r="K11" s="180"/>
      <c r="L11" s="262"/>
    </row>
    <row r="12" spans="1:12" ht="26.25" customHeight="1">
      <c r="A12" s="227"/>
      <c r="B12" s="104" t="s">
        <v>388</v>
      </c>
      <c r="C12" s="103" t="s">
        <v>6</v>
      </c>
      <c r="D12" s="214">
        <v>1086</v>
      </c>
      <c r="E12" s="198">
        <v>2135</v>
      </c>
      <c r="F12" s="102"/>
      <c r="G12" s="158">
        <v>1113</v>
      </c>
      <c r="H12" s="261">
        <f t="shared" si="0"/>
        <v>52.131147540983605</v>
      </c>
      <c r="I12" s="259">
        <f t="shared" si="1"/>
        <v>102.48618784530387</v>
      </c>
      <c r="J12" s="102" t="s">
        <v>428</v>
      </c>
      <c r="K12" s="180"/>
      <c r="L12" s="262"/>
    </row>
    <row r="13" spans="1:12" ht="28.5" customHeight="1">
      <c r="A13" s="225">
        <v>2</v>
      </c>
      <c r="B13" s="99" t="s">
        <v>435</v>
      </c>
      <c r="C13" s="170" t="s">
        <v>5</v>
      </c>
      <c r="D13" s="209"/>
      <c r="E13" s="200">
        <v>52160</v>
      </c>
      <c r="F13" s="102"/>
      <c r="G13" s="102" t="s">
        <v>428</v>
      </c>
      <c r="H13" s="102" t="s">
        <v>428</v>
      </c>
      <c r="I13" s="102" t="s">
        <v>428</v>
      </c>
      <c r="J13" s="102" t="s">
        <v>428</v>
      </c>
      <c r="K13" s="180"/>
      <c r="L13" s="234" t="s">
        <v>432</v>
      </c>
    </row>
    <row r="14" spans="1:12" ht="26.25" customHeight="1">
      <c r="A14" s="226"/>
      <c r="B14" s="104" t="s">
        <v>389</v>
      </c>
      <c r="C14" s="103" t="s">
        <v>6</v>
      </c>
      <c r="D14" s="210"/>
      <c r="E14" s="198">
        <v>15815</v>
      </c>
      <c r="F14" s="102"/>
      <c r="G14" s="102" t="s">
        <v>428</v>
      </c>
      <c r="H14" s="102" t="s">
        <v>428</v>
      </c>
      <c r="I14" s="102" t="s">
        <v>428</v>
      </c>
      <c r="J14" s="102" t="s">
        <v>428</v>
      </c>
      <c r="K14" s="180"/>
      <c r="L14" s="235"/>
    </row>
    <row r="15" spans="1:12" ht="26.25" customHeight="1">
      <c r="A15" s="226"/>
      <c r="B15" s="104" t="s">
        <v>386</v>
      </c>
      <c r="C15" s="103" t="s">
        <v>6</v>
      </c>
      <c r="D15" s="210"/>
      <c r="E15" s="198">
        <v>16550</v>
      </c>
      <c r="F15" s="102"/>
      <c r="G15" s="102" t="s">
        <v>428</v>
      </c>
      <c r="H15" s="102" t="s">
        <v>428</v>
      </c>
      <c r="I15" s="102" t="s">
        <v>428</v>
      </c>
      <c r="J15" s="102" t="s">
        <v>428</v>
      </c>
      <c r="K15" s="180"/>
      <c r="L15" s="235"/>
    </row>
    <row r="16" spans="1:12" ht="26.25" customHeight="1">
      <c r="A16" s="226"/>
      <c r="B16" s="104" t="s">
        <v>387</v>
      </c>
      <c r="C16" s="103" t="s">
        <v>6</v>
      </c>
      <c r="D16" s="210"/>
      <c r="E16" s="198">
        <v>17660</v>
      </c>
      <c r="F16" s="102"/>
      <c r="G16" s="102" t="s">
        <v>428</v>
      </c>
      <c r="H16" s="102" t="s">
        <v>428</v>
      </c>
      <c r="I16" s="102" t="s">
        <v>428</v>
      </c>
      <c r="J16" s="102" t="s">
        <v>428</v>
      </c>
      <c r="K16" s="180"/>
      <c r="L16" s="235"/>
    </row>
    <row r="17" spans="1:12" ht="26.25" customHeight="1">
      <c r="A17" s="227"/>
      <c r="B17" s="104" t="s">
        <v>388</v>
      </c>
      <c r="C17" s="103" t="s">
        <v>6</v>
      </c>
      <c r="D17" s="210"/>
      <c r="E17" s="198">
        <v>2135</v>
      </c>
      <c r="F17" s="102"/>
      <c r="G17" s="102" t="s">
        <v>428</v>
      </c>
      <c r="H17" s="102" t="s">
        <v>428</v>
      </c>
      <c r="I17" s="102" t="s">
        <v>428</v>
      </c>
      <c r="J17" s="102" t="s">
        <v>428</v>
      </c>
      <c r="K17" s="180"/>
      <c r="L17" s="235"/>
    </row>
    <row r="18" spans="1:12" ht="26.25" customHeight="1">
      <c r="A18" s="263">
        <v>3</v>
      </c>
      <c r="B18" s="264" t="s">
        <v>444</v>
      </c>
      <c r="C18" s="265" t="s">
        <v>7</v>
      </c>
      <c r="D18" s="266"/>
      <c r="E18" s="267">
        <v>100</v>
      </c>
      <c r="F18" s="102"/>
      <c r="G18" s="102" t="s">
        <v>428</v>
      </c>
      <c r="H18" s="102" t="s">
        <v>428</v>
      </c>
      <c r="I18" s="102" t="s">
        <v>428</v>
      </c>
      <c r="J18" s="102" t="s">
        <v>428</v>
      </c>
      <c r="K18" s="180"/>
      <c r="L18" s="235"/>
    </row>
    <row r="19" spans="1:12" ht="26.25" customHeight="1">
      <c r="A19" s="263"/>
      <c r="B19" s="268" t="s">
        <v>445</v>
      </c>
      <c r="C19" s="269" t="s">
        <v>7</v>
      </c>
      <c r="D19" s="270"/>
      <c r="E19" s="271">
        <v>30.6</v>
      </c>
      <c r="F19" s="102"/>
      <c r="G19" s="102" t="s">
        <v>428</v>
      </c>
      <c r="H19" s="102" t="s">
        <v>428</v>
      </c>
      <c r="I19" s="102" t="s">
        <v>428</v>
      </c>
      <c r="J19" s="102" t="s">
        <v>428</v>
      </c>
      <c r="K19" s="180"/>
      <c r="L19" s="235"/>
    </row>
    <row r="20" spans="1:12" ht="26.25" customHeight="1">
      <c r="A20" s="263"/>
      <c r="B20" s="268" t="s">
        <v>446</v>
      </c>
      <c r="C20" s="269" t="s">
        <v>7</v>
      </c>
      <c r="D20" s="270"/>
      <c r="E20" s="271">
        <v>29.4</v>
      </c>
      <c r="F20" s="102"/>
      <c r="G20" s="102" t="s">
        <v>428</v>
      </c>
      <c r="H20" s="102" t="s">
        <v>428</v>
      </c>
      <c r="I20" s="102" t="s">
        <v>428</v>
      </c>
      <c r="J20" s="102" t="s">
        <v>428</v>
      </c>
      <c r="K20" s="180"/>
      <c r="L20" s="235"/>
    </row>
    <row r="21" spans="1:12" ht="26.25" customHeight="1">
      <c r="A21" s="263"/>
      <c r="B21" s="268" t="s">
        <v>447</v>
      </c>
      <c r="C21" s="269" t="s">
        <v>7</v>
      </c>
      <c r="D21" s="270"/>
      <c r="E21" s="271">
        <v>35.9</v>
      </c>
      <c r="F21" s="102"/>
      <c r="G21" s="102" t="s">
        <v>428</v>
      </c>
      <c r="H21" s="102" t="s">
        <v>428</v>
      </c>
      <c r="I21" s="102" t="s">
        <v>428</v>
      </c>
      <c r="J21" s="102" t="s">
        <v>428</v>
      </c>
      <c r="K21" s="180"/>
      <c r="L21" s="235"/>
    </row>
    <row r="22" spans="1:12" ht="26.25" customHeight="1">
      <c r="A22" s="263"/>
      <c r="B22" s="272" t="s">
        <v>448</v>
      </c>
      <c r="C22" s="269" t="s">
        <v>7</v>
      </c>
      <c r="D22" s="270"/>
      <c r="E22" s="271">
        <v>4.0999999999999996</v>
      </c>
      <c r="F22" s="102"/>
      <c r="G22" s="102" t="s">
        <v>428</v>
      </c>
      <c r="H22" s="102" t="s">
        <v>428</v>
      </c>
      <c r="I22" s="102" t="s">
        <v>428</v>
      </c>
      <c r="J22" s="102" t="s">
        <v>428</v>
      </c>
      <c r="K22" s="180"/>
      <c r="L22" s="235"/>
    </row>
    <row r="23" spans="1:12" ht="26.25" customHeight="1">
      <c r="A23" s="273">
        <v>4</v>
      </c>
      <c r="B23" s="264" t="s">
        <v>449</v>
      </c>
      <c r="C23" s="265" t="s">
        <v>423</v>
      </c>
      <c r="D23" s="274"/>
      <c r="E23" s="267"/>
      <c r="F23" s="102"/>
      <c r="G23" s="102" t="s">
        <v>428</v>
      </c>
      <c r="H23" s="102" t="s">
        <v>428</v>
      </c>
      <c r="I23" s="102" t="s">
        <v>428</v>
      </c>
      <c r="J23" s="102" t="s">
        <v>428</v>
      </c>
      <c r="K23" s="180"/>
      <c r="L23" s="236"/>
    </row>
    <row r="24" spans="1:12" ht="26.25" customHeight="1">
      <c r="A24" s="275">
        <v>5</v>
      </c>
      <c r="B24" s="264" t="s">
        <v>450</v>
      </c>
      <c r="C24" s="276" t="s">
        <v>451</v>
      </c>
      <c r="D24" s="277">
        <v>326170</v>
      </c>
      <c r="E24" s="278">
        <v>670000</v>
      </c>
      <c r="F24" s="102"/>
      <c r="G24" s="158">
        <v>338290</v>
      </c>
      <c r="H24" s="261">
        <f t="shared" ref="H24:H27" si="2">G24/E24*100</f>
        <v>50.491044776119395</v>
      </c>
      <c r="I24" s="259">
        <f t="shared" ref="I24:I27" si="3">G24/D24*100</f>
        <v>103.71585369592545</v>
      </c>
      <c r="J24" s="105"/>
      <c r="K24" s="180"/>
      <c r="L24" s="181"/>
    </row>
    <row r="25" spans="1:12" ht="26.25" customHeight="1">
      <c r="A25" s="275"/>
      <c r="B25" s="268" t="s">
        <v>452</v>
      </c>
      <c r="C25" s="279" t="s">
        <v>451</v>
      </c>
      <c r="D25" s="280">
        <v>126517</v>
      </c>
      <c r="E25" s="281">
        <v>265000</v>
      </c>
      <c r="F25" s="102"/>
      <c r="G25" s="190">
        <v>131427</v>
      </c>
      <c r="H25" s="261">
        <f t="shared" si="2"/>
        <v>49.595094339622641</v>
      </c>
      <c r="I25" s="259">
        <f t="shared" si="3"/>
        <v>103.88090138084209</v>
      </c>
      <c r="J25" s="105"/>
      <c r="K25" s="180"/>
      <c r="L25" s="181"/>
    </row>
    <row r="26" spans="1:12" ht="26.25" customHeight="1">
      <c r="A26" s="275"/>
      <c r="B26" s="268" t="s">
        <v>453</v>
      </c>
      <c r="C26" s="279" t="s">
        <v>451</v>
      </c>
      <c r="D26" s="280">
        <v>205200</v>
      </c>
      <c r="E26" s="281">
        <v>427000</v>
      </c>
      <c r="F26" s="102"/>
      <c r="G26" s="190">
        <v>215500</v>
      </c>
      <c r="H26" s="261">
        <f t="shared" si="2"/>
        <v>50.468384074941454</v>
      </c>
      <c r="I26" s="259">
        <f t="shared" si="3"/>
        <v>105.01949317738793</v>
      </c>
      <c r="J26" s="105"/>
      <c r="K26" s="180"/>
      <c r="L26" s="181"/>
    </row>
    <row r="27" spans="1:12" ht="26.25" customHeight="1">
      <c r="A27" s="275"/>
      <c r="B27" s="268" t="s">
        <v>454</v>
      </c>
      <c r="C27" s="279" t="s">
        <v>451</v>
      </c>
      <c r="D27" s="280">
        <v>120850</v>
      </c>
      <c r="E27" s="281">
        <v>240000</v>
      </c>
      <c r="F27" s="102"/>
      <c r="G27" s="190">
        <v>122790</v>
      </c>
      <c r="H27" s="261">
        <f t="shared" si="2"/>
        <v>51.162500000000001</v>
      </c>
      <c r="I27" s="259">
        <f t="shared" si="3"/>
        <v>101.60529582126603</v>
      </c>
      <c r="J27" s="105"/>
      <c r="K27" s="180"/>
      <c r="L27" s="181"/>
    </row>
    <row r="28" spans="1:12" ht="26.25" customHeight="1">
      <c r="A28" s="275">
        <v>6</v>
      </c>
      <c r="B28" s="264" t="s">
        <v>455</v>
      </c>
      <c r="C28" s="276" t="s">
        <v>456</v>
      </c>
      <c r="D28" s="277">
        <v>6663</v>
      </c>
      <c r="E28" s="278">
        <v>6810</v>
      </c>
      <c r="F28" s="102"/>
      <c r="G28" s="158">
        <v>6470</v>
      </c>
      <c r="H28" s="261">
        <f t="shared" ref="H28:H30" si="4">G28/E28*100</f>
        <v>95.007342143906016</v>
      </c>
      <c r="I28" s="259">
        <f t="shared" ref="I28:I30" si="5">G28/D28*100</f>
        <v>97.103406873780585</v>
      </c>
      <c r="J28" s="105"/>
      <c r="K28" s="180"/>
      <c r="L28" s="181"/>
    </row>
    <row r="29" spans="1:12" ht="26.25" hidden="1" customHeight="1">
      <c r="A29" s="275"/>
      <c r="B29" s="268" t="s">
        <v>457</v>
      </c>
      <c r="C29" s="276" t="s">
        <v>456</v>
      </c>
      <c r="D29" s="277"/>
      <c r="E29" s="278"/>
      <c r="F29" s="102"/>
      <c r="G29" s="158"/>
      <c r="H29" s="261" t="e">
        <f t="shared" si="4"/>
        <v>#DIV/0!</v>
      </c>
      <c r="I29" s="259" t="e">
        <f t="shared" si="5"/>
        <v>#DIV/0!</v>
      </c>
      <c r="J29" s="105"/>
      <c r="K29" s="180"/>
      <c r="L29" s="181"/>
    </row>
    <row r="30" spans="1:12" ht="26.25" customHeight="1">
      <c r="A30" s="282">
        <v>7</v>
      </c>
      <c r="B30" s="264" t="s">
        <v>458</v>
      </c>
      <c r="C30" s="276" t="s">
        <v>456</v>
      </c>
      <c r="D30" s="277">
        <v>186300</v>
      </c>
      <c r="E30" s="278">
        <v>190000</v>
      </c>
      <c r="F30" s="102"/>
      <c r="G30" s="158">
        <v>198042</v>
      </c>
      <c r="H30" s="261">
        <f t="shared" si="4"/>
        <v>104.23263157894738</v>
      </c>
      <c r="I30" s="259">
        <f t="shared" si="5"/>
        <v>106.30273752012882</v>
      </c>
      <c r="J30" s="105"/>
      <c r="K30" s="180"/>
      <c r="L30" s="181"/>
    </row>
    <row r="31" spans="1:12" s="97" customFormat="1" ht="33" customHeight="1">
      <c r="A31" s="170">
        <v>8</v>
      </c>
      <c r="B31" s="99" t="s">
        <v>424</v>
      </c>
      <c r="C31" s="170" t="s">
        <v>7</v>
      </c>
      <c r="D31" s="213"/>
      <c r="E31" s="200"/>
      <c r="F31" s="102"/>
      <c r="G31" s="102" t="s">
        <v>428</v>
      </c>
      <c r="H31" s="142" t="s">
        <v>428</v>
      </c>
      <c r="I31" s="143">
        <v>107.63</v>
      </c>
      <c r="J31" s="143">
        <v>113.02</v>
      </c>
      <c r="K31" s="179"/>
      <c r="L31" s="286" t="s">
        <v>496</v>
      </c>
    </row>
    <row r="32" spans="1:12" s="97" customFormat="1" ht="26.25" customHeight="1">
      <c r="A32" s="283">
        <v>9</v>
      </c>
      <c r="B32" s="284" t="s">
        <v>459</v>
      </c>
      <c r="C32" s="276"/>
      <c r="D32" s="277"/>
      <c r="E32" s="278"/>
      <c r="F32" s="102"/>
      <c r="G32" s="102"/>
      <c r="H32" s="142"/>
      <c r="I32" s="143"/>
      <c r="J32" s="143"/>
      <c r="K32" s="179"/>
      <c r="L32" s="167"/>
    </row>
    <row r="33" spans="1:12" s="97" customFormat="1" ht="26.25" customHeight="1">
      <c r="A33" s="283"/>
      <c r="B33" s="285" t="s">
        <v>460</v>
      </c>
      <c r="C33" s="279" t="s">
        <v>451</v>
      </c>
      <c r="D33" s="280">
        <v>99608</v>
      </c>
      <c r="E33" s="281">
        <v>220000</v>
      </c>
      <c r="F33" s="102"/>
      <c r="G33" s="190">
        <v>110004</v>
      </c>
      <c r="H33" s="287">
        <f t="shared" ref="H33:H37" si="6">G33/E33*100</f>
        <v>50.00181818181818</v>
      </c>
      <c r="I33" s="288">
        <f t="shared" ref="I33:I37" si="7">G33/D33*100</f>
        <v>110.43691269777527</v>
      </c>
      <c r="J33" s="191"/>
      <c r="K33" s="179"/>
      <c r="L33" s="167"/>
    </row>
    <row r="34" spans="1:12" s="97" customFormat="1" ht="26.25" customHeight="1">
      <c r="A34" s="283"/>
      <c r="B34" s="285" t="s">
        <v>461</v>
      </c>
      <c r="C34" s="279" t="s">
        <v>462</v>
      </c>
      <c r="D34" s="280">
        <v>913</v>
      </c>
      <c r="E34" s="281">
        <v>1800</v>
      </c>
      <c r="F34" s="102"/>
      <c r="G34" s="190">
        <v>888</v>
      </c>
      <c r="H34" s="287">
        <f t="shared" si="6"/>
        <v>49.333333333333336</v>
      </c>
      <c r="I34" s="288">
        <f t="shared" si="7"/>
        <v>97.261774370208116</v>
      </c>
      <c r="J34" s="191"/>
      <c r="K34" s="179"/>
      <c r="L34" s="167"/>
    </row>
    <row r="35" spans="1:12" s="97" customFormat="1" ht="26.25" customHeight="1">
      <c r="A35" s="283"/>
      <c r="B35" s="285" t="s">
        <v>463</v>
      </c>
      <c r="C35" s="279" t="s">
        <v>451</v>
      </c>
      <c r="D35" s="280">
        <v>75487</v>
      </c>
      <c r="E35" s="281">
        <v>140000</v>
      </c>
      <c r="F35" s="102"/>
      <c r="G35" s="190">
        <v>72715</v>
      </c>
      <c r="H35" s="287">
        <f t="shared" si="6"/>
        <v>51.93928571428571</v>
      </c>
      <c r="I35" s="288">
        <f t="shared" si="7"/>
        <v>96.327844529521641</v>
      </c>
      <c r="J35" s="191"/>
      <c r="K35" s="179"/>
      <c r="L35" s="167"/>
    </row>
    <row r="36" spans="1:12" s="97" customFormat="1" ht="26.25" customHeight="1">
      <c r="A36" s="283"/>
      <c r="B36" s="285" t="s">
        <v>464</v>
      </c>
      <c r="C36" s="279" t="s">
        <v>465</v>
      </c>
      <c r="D36" s="280">
        <v>3447</v>
      </c>
      <c r="E36" s="281">
        <v>6500</v>
      </c>
      <c r="F36" s="102"/>
      <c r="G36" s="190">
        <v>3338</v>
      </c>
      <c r="H36" s="287">
        <f t="shared" si="6"/>
        <v>51.353846153846149</v>
      </c>
      <c r="I36" s="288">
        <f t="shared" si="7"/>
        <v>96.837829997098922</v>
      </c>
      <c r="J36" s="191"/>
      <c r="K36" s="179"/>
      <c r="L36" s="167"/>
    </row>
    <row r="37" spans="1:12" s="97" customFormat="1" ht="26.25" customHeight="1">
      <c r="A37" s="283"/>
      <c r="B37" s="285" t="s">
        <v>466</v>
      </c>
      <c r="C37" s="279" t="s">
        <v>451</v>
      </c>
      <c r="D37" s="280">
        <v>607123</v>
      </c>
      <c r="E37" s="281">
        <v>1140000</v>
      </c>
      <c r="F37" s="102"/>
      <c r="G37" s="190">
        <v>636544</v>
      </c>
      <c r="H37" s="287">
        <f t="shared" si="6"/>
        <v>55.837192982456138</v>
      </c>
      <c r="I37" s="288">
        <f t="shared" si="7"/>
        <v>104.84597025643897</v>
      </c>
      <c r="J37" s="191"/>
      <c r="K37" s="179"/>
      <c r="L37" s="167"/>
    </row>
    <row r="38" spans="1:12" s="97" customFormat="1" ht="30" customHeight="1">
      <c r="A38" s="170">
        <v>10</v>
      </c>
      <c r="B38" s="99" t="s">
        <v>367</v>
      </c>
      <c r="C38" s="170" t="s">
        <v>5</v>
      </c>
      <c r="D38" s="213">
        <v>51296</v>
      </c>
      <c r="E38" s="200">
        <v>120000</v>
      </c>
      <c r="F38" s="134"/>
      <c r="G38" s="134">
        <v>60789</v>
      </c>
      <c r="H38" s="260">
        <f t="shared" ref="H38" si="8">G38/E38*100</f>
        <v>50.657499999999999</v>
      </c>
      <c r="I38" s="258">
        <f t="shared" ref="I38" si="9">G38/D38*100</f>
        <v>118.50631628197131</v>
      </c>
      <c r="J38" s="108">
        <v>9615</v>
      </c>
      <c r="K38" s="179"/>
      <c r="L38" s="167"/>
    </row>
    <row r="39" spans="1:12" s="97" customFormat="1" ht="34.5" customHeight="1">
      <c r="A39" s="170">
        <v>11</v>
      </c>
      <c r="B39" s="99" t="s">
        <v>379</v>
      </c>
      <c r="C39" s="170" t="s">
        <v>10</v>
      </c>
      <c r="D39" s="213"/>
      <c r="E39" s="200"/>
      <c r="F39" s="102"/>
      <c r="G39" s="134">
        <v>0</v>
      </c>
      <c r="H39" s="142" t="s">
        <v>428</v>
      </c>
      <c r="I39" s="142" t="s">
        <v>428</v>
      </c>
      <c r="J39" s="108">
        <v>3</v>
      </c>
      <c r="K39" s="179"/>
      <c r="L39" s="167"/>
    </row>
    <row r="40" spans="1:12" s="97" customFormat="1" ht="27" customHeight="1">
      <c r="A40" s="225">
        <v>12</v>
      </c>
      <c r="B40" s="99" t="s">
        <v>377</v>
      </c>
      <c r="C40" s="170"/>
      <c r="D40" s="213"/>
      <c r="E40" s="200"/>
      <c r="F40" s="102"/>
      <c r="G40" s="102"/>
      <c r="H40" s="106"/>
      <c r="I40" s="107"/>
      <c r="J40" s="107"/>
      <c r="K40" s="179"/>
      <c r="L40" s="167"/>
    </row>
    <row r="41" spans="1:12" ht="26.25" customHeight="1">
      <c r="A41" s="226"/>
      <c r="B41" s="104" t="s">
        <v>9</v>
      </c>
      <c r="C41" s="103" t="s">
        <v>10</v>
      </c>
      <c r="D41" s="214">
        <v>604</v>
      </c>
      <c r="E41" s="198">
        <v>1350</v>
      </c>
      <c r="F41" s="105"/>
      <c r="G41" s="158">
        <v>649</v>
      </c>
      <c r="H41" s="261">
        <f t="shared" ref="H41:H42" si="10">G41/E41*100</f>
        <v>48.074074074074076</v>
      </c>
      <c r="I41" s="259">
        <f t="shared" ref="I41:I42" si="11">G41/D41*100</f>
        <v>107.45033112582783</v>
      </c>
      <c r="J41" s="141">
        <v>295.3</v>
      </c>
      <c r="K41" s="180"/>
      <c r="L41" s="168"/>
    </row>
    <row r="42" spans="1:12" ht="26.25" customHeight="1">
      <c r="A42" s="227"/>
      <c r="B42" s="104" t="s">
        <v>378</v>
      </c>
      <c r="C42" s="103" t="s">
        <v>10</v>
      </c>
      <c r="D42" s="214">
        <v>93</v>
      </c>
      <c r="E42" s="198"/>
      <c r="F42" s="105"/>
      <c r="G42" s="158">
        <v>97</v>
      </c>
      <c r="H42" s="261"/>
      <c r="I42" s="259">
        <f t="shared" si="11"/>
        <v>104.3010752688172</v>
      </c>
      <c r="J42" s="141">
        <v>11</v>
      </c>
      <c r="K42" s="180"/>
      <c r="L42" s="168"/>
    </row>
    <row r="43" spans="1:12" s="97" customFormat="1" ht="30" customHeight="1">
      <c r="A43" s="225">
        <v>13</v>
      </c>
      <c r="B43" s="99" t="s">
        <v>374</v>
      </c>
      <c r="C43" s="170"/>
      <c r="D43" s="213"/>
      <c r="E43" s="200"/>
      <c r="F43" s="108"/>
      <c r="G43" s="101"/>
      <c r="H43" s="102"/>
      <c r="I43" s="102"/>
      <c r="J43" s="102"/>
      <c r="K43" s="179"/>
      <c r="L43" s="167"/>
    </row>
    <row r="44" spans="1:12" ht="29.25" customHeight="1">
      <c r="A44" s="226"/>
      <c r="B44" s="104" t="s">
        <v>375</v>
      </c>
      <c r="C44" s="111" t="s">
        <v>5</v>
      </c>
      <c r="D44" s="217">
        <v>42300</v>
      </c>
      <c r="E44" s="217">
        <v>487000</v>
      </c>
      <c r="F44" s="112"/>
      <c r="G44" s="217">
        <v>46500</v>
      </c>
      <c r="H44" s="261">
        <f t="shared" ref="H44:H45" si="12">G44/E44*100</f>
        <v>9.5482546201232026</v>
      </c>
      <c r="I44" s="259">
        <f t="shared" ref="I44:I45" si="13">G44/D44*100</f>
        <v>109.92907801418438</v>
      </c>
      <c r="J44" s="127">
        <v>44632</v>
      </c>
      <c r="K44" s="180"/>
      <c r="L44" s="168"/>
    </row>
    <row r="45" spans="1:12" ht="29.25" customHeight="1">
      <c r="A45" s="227"/>
      <c r="B45" s="104" t="s">
        <v>376</v>
      </c>
      <c r="C45" s="111" t="s">
        <v>5</v>
      </c>
      <c r="D45" s="215">
        <v>71080</v>
      </c>
      <c r="E45" s="201">
        <v>832000</v>
      </c>
      <c r="F45" s="113"/>
      <c r="G45" s="215">
        <v>76200</v>
      </c>
      <c r="H45" s="261">
        <f t="shared" si="12"/>
        <v>9.1586538461538449</v>
      </c>
      <c r="I45" s="259">
        <f t="shared" si="13"/>
        <v>107.20315137872819</v>
      </c>
      <c r="J45" s="127">
        <v>72500</v>
      </c>
      <c r="K45" s="180"/>
      <c r="L45" s="168"/>
    </row>
    <row r="46" spans="1:12" s="97" customFormat="1" ht="29.25" customHeight="1">
      <c r="A46" s="228">
        <v>14</v>
      </c>
      <c r="B46" s="99" t="s">
        <v>437</v>
      </c>
      <c r="C46" s="146" t="s">
        <v>5</v>
      </c>
      <c r="D46" s="216">
        <v>3082</v>
      </c>
      <c r="E46" s="196">
        <f>E47+E48</f>
        <v>7962</v>
      </c>
      <c r="F46" s="139"/>
      <c r="G46" s="147">
        <v>3144</v>
      </c>
      <c r="H46" s="148">
        <f>G46/5986%</f>
        <v>52.522552622786499</v>
      </c>
      <c r="I46" s="258">
        <f t="shared" ref="I46:I49" si="14">G46/D46*100</f>
        <v>102.01168072680078</v>
      </c>
      <c r="J46" s="147">
        <f>+J47+J48</f>
        <v>3114</v>
      </c>
      <c r="K46" s="182">
        <f>+K47+K48</f>
        <v>1599.6880000000001</v>
      </c>
      <c r="L46" s="167"/>
    </row>
    <row r="47" spans="1:12" ht="29.25" customHeight="1">
      <c r="A47" s="229"/>
      <c r="B47" s="104" t="s">
        <v>368</v>
      </c>
      <c r="C47" s="111" t="s">
        <v>5</v>
      </c>
      <c r="D47" s="215">
        <v>2934</v>
      </c>
      <c r="E47" s="201">
        <v>5762</v>
      </c>
      <c r="F47" s="114"/>
      <c r="G47" s="149">
        <v>3002</v>
      </c>
      <c r="H47" s="261">
        <f t="shared" ref="H47:H48" si="15">G47/E47*100</f>
        <v>52.099965289829917</v>
      </c>
      <c r="I47" s="259">
        <f t="shared" si="14"/>
        <v>102.31765507839128</v>
      </c>
      <c r="J47" s="149">
        <f>+G47</f>
        <v>3002</v>
      </c>
      <c r="K47" s="183">
        <v>1540.567</v>
      </c>
      <c r="L47" s="168"/>
    </row>
    <row r="48" spans="1:12" ht="29.25" customHeight="1">
      <c r="A48" s="230"/>
      <c r="B48" s="104" t="s">
        <v>369</v>
      </c>
      <c r="C48" s="111" t="s">
        <v>5</v>
      </c>
      <c r="D48" s="215">
        <v>117</v>
      </c>
      <c r="E48" s="201">
        <v>2200</v>
      </c>
      <c r="F48" s="114"/>
      <c r="G48" s="149">
        <v>112</v>
      </c>
      <c r="H48" s="261">
        <f t="shared" si="15"/>
        <v>5.0909090909090908</v>
      </c>
      <c r="I48" s="259">
        <f t="shared" si="14"/>
        <v>95.726495726495727</v>
      </c>
      <c r="J48" s="149">
        <f>+G48</f>
        <v>112</v>
      </c>
      <c r="K48" s="183">
        <v>59.121000000000002</v>
      </c>
      <c r="L48" s="168"/>
    </row>
    <row r="49" spans="1:12" s="97" customFormat="1" ht="29.25" customHeight="1">
      <c r="A49" s="222">
        <v>15</v>
      </c>
      <c r="B49" s="99" t="s">
        <v>438</v>
      </c>
      <c r="C49" s="146" t="s">
        <v>5</v>
      </c>
      <c r="D49" s="216">
        <v>5025.7</v>
      </c>
      <c r="E49" s="196">
        <v>16593</v>
      </c>
      <c r="F49" s="117"/>
      <c r="G49" s="147">
        <v>7101</v>
      </c>
      <c r="H49" s="148">
        <f>G49/16593.478%</f>
        <v>42.793921804699416</v>
      </c>
      <c r="I49" s="258">
        <f t="shared" si="14"/>
        <v>141.29375012436077</v>
      </c>
      <c r="J49" s="147">
        <f>+G49</f>
        <v>7101</v>
      </c>
      <c r="K49" s="184">
        <v>2510.7159999999999</v>
      </c>
      <c r="L49" s="167"/>
    </row>
    <row r="50" spans="1:12" ht="29.25" customHeight="1">
      <c r="A50" s="223"/>
      <c r="B50" s="104" t="s">
        <v>372</v>
      </c>
      <c r="C50" s="111" t="s">
        <v>5</v>
      </c>
      <c r="D50" s="215"/>
      <c r="E50" s="201">
        <v>3331</v>
      </c>
      <c r="F50" s="114"/>
      <c r="G50" s="149">
        <v>1628.9</v>
      </c>
      <c r="H50" s="261">
        <f t="shared" ref="H50:H51" si="16">G50/E50*100</f>
        <v>48.901230861603125</v>
      </c>
      <c r="I50" s="259" t="s">
        <v>429</v>
      </c>
      <c r="J50" s="149">
        <f>+G50</f>
        <v>1628.9</v>
      </c>
      <c r="K50" s="183">
        <v>460.36599999999999</v>
      </c>
      <c r="L50" s="168"/>
    </row>
    <row r="51" spans="1:12" ht="29.25" customHeight="1">
      <c r="A51" s="224"/>
      <c r="B51" s="104" t="s">
        <v>373</v>
      </c>
      <c r="C51" s="111" t="s">
        <v>5</v>
      </c>
      <c r="D51" s="215"/>
      <c r="E51" s="201">
        <v>9800</v>
      </c>
      <c r="F51" s="114"/>
      <c r="G51" s="149">
        <v>4979.8</v>
      </c>
      <c r="H51" s="261">
        <f t="shared" si="16"/>
        <v>50.81428571428571</v>
      </c>
      <c r="I51" s="259" t="s">
        <v>429</v>
      </c>
      <c r="J51" s="149">
        <f>+G51</f>
        <v>4979.8</v>
      </c>
      <c r="K51" s="183">
        <v>1818.03</v>
      </c>
      <c r="L51" s="168"/>
    </row>
    <row r="52" spans="1:12" s="97" customFormat="1" ht="29.25" customHeight="1">
      <c r="A52" s="116">
        <v>16</v>
      </c>
      <c r="B52" s="99" t="s">
        <v>439</v>
      </c>
      <c r="C52" s="116" t="s">
        <v>5</v>
      </c>
      <c r="D52" s="216"/>
      <c r="E52" s="196">
        <v>31000</v>
      </c>
      <c r="F52" s="117"/>
      <c r="G52" s="197">
        <v>0</v>
      </c>
      <c r="H52" s="136" t="s">
        <v>428</v>
      </c>
      <c r="I52" s="136" t="s">
        <v>428</v>
      </c>
      <c r="J52" s="136" t="s">
        <v>428</v>
      </c>
      <c r="K52" s="179"/>
      <c r="L52" s="167"/>
    </row>
    <row r="53" spans="1:12" s="97" customFormat="1" ht="29.25" customHeight="1">
      <c r="A53" s="222">
        <v>17</v>
      </c>
      <c r="B53" s="99" t="s">
        <v>390</v>
      </c>
      <c r="C53" s="116" t="s">
        <v>5</v>
      </c>
      <c r="D53" s="216"/>
      <c r="E53" s="289">
        <v>6396.9570000000003</v>
      </c>
      <c r="F53" s="117"/>
      <c r="G53" s="150">
        <v>2137</v>
      </c>
      <c r="H53" s="151"/>
      <c r="I53" s="152"/>
      <c r="J53" s="152"/>
      <c r="K53" s="179"/>
      <c r="L53" s="167"/>
    </row>
    <row r="54" spans="1:12" ht="27.75" customHeight="1">
      <c r="A54" s="224"/>
      <c r="B54" s="104" t="s">
        <v>381</v>
      </c>
      <c r="C54" s="172" t="s">
        <v>7</v>
      </c>
      <c r="D54" s="206"/>
      <c r="E54" s="202"/>
      <c r="F54" s="114"/>
      <c r="G54" s="165">
        <v>33.4</v>
      </c>
      <c r="H54" s="153"/>
      <c r="I54" s="153"/>
      <c r="J54" s="165" t="s">
        <v>428</v>
      </c>
      <c r="K54" s="185">
        <v>668.80499999999995</v>
      </c>
      <c r="L54" s="168"/>
    </row>
    <row r="55" spans="1:12" ht="27.75" customHeight="1">
      <c r="A55" s="290">
        <v>18</v>
      </c>
      <c r="B55" s="264" t="s">
        <v>467</v>
      </c>
      <c r="C55" s="265" t="s">
        <v>7</v>
      </c>
      <c r="D55" s="274"/>
      <c r="E55" s="267">
        <v>35</v>
      </c>
      <c r="F55" s="114"/>
      <c r="G55" s="165"/>
      <c r="H55" s="153"/>
      <c r="I55" s="153"/>
      <c r="J55" s="165"/>
      <c r="K55" s="185"/>
      <c r="L55" s="193" t="s">
        <v>487</v>
      </c>
    </row>
    <row r="56" spans="1:12" ht="27.75" customHeight="1">
      <c r="A56" s="290">
        <v>19</v>
      </c>
      <c r="B56" s="291" t="s">
        <v>468</v>
      </c>
      <c r="C56" s="265" t="s">
        <v>7</v>
      </c>
      <c r="D56" s="274"/>
      <c r="E56" s="274" t="s">
        <v>491</v>
      </c>
      <c r="F56" s="114"/>
      <c r="G56" s="165"/>
      <c r="H56" s="153"/>
      <c r="I56" s="153"/>
      <c r="J56" s="165"/>
      <c r="K56" s="185"/>
      <c r="L56" s="194" t="s">
        <v>488</v>
      </c>
    </row>
    <row r="57" spans="1:12" s="97" customFormat="1" ht="29.25" customHeight="1">
      <c r="A57" s="222">
        <v>20</v>
      </c>
      <c r="B57" s="117" t="s">
        <v>391</v>
      </c>
      <c r="C57" s="116"/>
      <c r="D57" s="216"/>
      <c r="E57" s="196"/>
      <c r="F57" s="117"/>
      <c r="G57" s="117"/>
      <c r="H57" s="117"/>
      <c r="I57" s="117"/>
      <c r="J57" s="117"/>
      <c r="K57" s="179"/>
      <c r="L57" s="167"/>
    </row>
    <row r="58" spans="1:12" ht="29.25" customHeight="1">
      <c r="A58" s="223"/>
      <c r="B58" s="114" t="s">
        <v>442</v>
      </c>
      <c r="C58" s="172" t="s">
        <v>413</v>
      </c>
      <c r="D58" s="206"/>
      <c r="E58" s="202">
        <v>66</v>
      </c>
      <c r="F58" s="114">
        <v>66</v>
      </c>
      <c r="G58" s="136">
        <v>69</v>
      </c>
      <c r="H58" s="261">
        <f t="shared" ref="H58:H59" si="17">G58/E58*100</f>
        <v>104.54545454545455</v>
      </c>
      <c r="I58" s="259" t="s">
        <v>429</v>
      </c>
      <c r="J58" s="136">
        <v>66</v>
      </c>
      <c r="K58" s="180"/>
      <c r="L58" s="168"/>
    </row>
    <row r="59" spans="1:12" ht="29.25" customHeight="1">
      <c r="A59" s="223"/>
      <c r="B59" s="114" t="s">
        <v>392</v>
      </c>
      <c r="C59" s="172" t="s">
        <v>413</v>
      </c>
      <c r="D59" s="206"/>
      <c r="E59" s="202">
        <v>20</v>
      </c>
      <c r="F59" s="114">
        <v>6</v>
      </c>
      <c r="G59" s="136">
        <v>11</v>
      </c>
      <c r="H59" s="261">
        <f t="shared" si="17"/>
        <v>55.000000000000007</v>
      </c>
      <c r="I59" s="259" t="s">
        <v>429</v>
      </c>
      <c r="J59" s="136">
        <v>6</v>
      </c>
      <c r="K59" s="180"/>
      <c r="L59" s="168"/>
    </row>
    <row r="60" spans="1:12" ht="29.25" customHeight="1">
      <c r="A60" s="223"/>
      <c r="B60" s="114" t="s">
        <v>393</v>
      </c>
      <c r="C60" s="172" t="s">
        <v>413</v>
      </c>
      <c r="D60" s="206"/>
      <c r="E60" s="202"/>
      <c r="F60" s="136"/>
      <c r="G60" s="136" t="s">
        <v>428</v>
      </c>
      <c r="H60" s="136" t="s">
        <v>428</v>
      </c>
      <c r="I60" s="136" t="s">
        <v>428</v>
      </c>
      <c r="J60" s="136" t="s">
        <v>428</v>
      </c>
      <c r="K60" s="180"/>
      <c r="L60" s="168"/>
    </row>
    <row r="61" spans="1:12" ht="29.25" customHeight="1">
      <c r="A61" s="223"/>
      <c r="B61" s="114" t="s">
        <v>394</v>
      </c>
      <c r="C61" s="172" t="s">
        <v>414</v>
      </c>
      <c r="D61" s="206"/>
      <c r="E61" s="202">
        <v>2</v>
      </c>
      <c r="F61" s="136"/>
      <c r="G61" s="136">
        <v>0</v>
      </c>
      <c r="H61" s="136" t="s">
        <v>428</v>
      </c>
      <c r="I61" s="136" t="s">
        <v>428</v>
      </c>
      <c r="J61" s="136" t="s">
        <v>428</v>
      </c>
      <c r="K61" s="180"/>
      <c r="L61" s="168"/>
    </row>
    <row r="62" spans="1:12" ht="29.25" customHeight="1">
      <c r="A62" s="223"/>
      <c r="B62" s="114" t="s">
        <v>395</v>
      </c>
      <c r="C62" s="172" t="s">
        <v>414</v>
      </c>
      <c r="D62" s="206"/>
      <c r="E62" s="202"/>
      <c r="F62" s="136"/>
      <c r="G62" s="136" t="s">
        <v>428</v>
      </c>
      <c r="H62" s="136" t="s">
        <v>428</v>
      </c>
      <c r="I62" s="136" t="s">
        <v>428</v>
      </c>
      <c r="J62" s="136" t="s">
        <v>428</v>
      </c>
      <c r="K62" s="180"/>
      <c r="L62" s="168"/>
    </row>
    <row r="63" spans="1:12" ht="29.25" customHeight="1">
      <c r="A63" s="224"/>
      <c r="B63" s="114" t="s">
        <v>396</v>
      </c>
      <c r="C63" s="172" t="s">
        <v>414</v>
      </c>
      <c r="D63" s="206"/>
      <c r="E63" s="202"/>
      <c r="F63" s="136"/>
      <c r="G63" s="136" t="s">
        <v>428</v>
      </c>
      <c r="H63" s="136" t="s">
        <v>428</v>
      </c>
      <c r="I63" s="136" t="s">
        <v>428</v>
      </c>
      <c r="J63" s="136" t="s">
        <v>428</v>
      </c>
      <c r="K63" s="180"/>
      <c r="L63" s="168"/>
    </row>
    <row r="64" spans="1:12" s="97" customFormat="1" ht="29.25" customHeight="1">
      <c r="A64" s="222">
        <v>21</v>
      </c>
      <c r="B64" s="117" t="s">
        <v>397</v>
      </c>
      <c r="C64" s="116"/>
      <c r="D64" s="216"/>
      <c r="E64" s="196"/>
      <c r="F64" s="117"/>
      <c r="G64" s="117"/>
      <c r="H64" s="117"/>
      <c r="I64" s="117"/>
      <c r="J64" s="117"/>
      <c r="K64" s="179"/>
      <c r="L64" s="167"/>
    </row>
    <row r="65" spans="1:12" ht="29.25" customHeight="1">
      <c r="A65" s="223"/>
      <c r="B65" s="114" t="s">
        <v>398</v>
      </c>
      <c r="C65" s="172" t="s">
        <v>415</v>
      </c>
      <c r="D65" s="206">
        <v>1228850</v>
      </c>
      <c r="E65" s="216">
        <v>2800000</v>
      </c>
      <c r="F65" s="136"/>
      <c r="G65" s="154">
        <v>1580300</v>
      </c>
      <c r="H65" s="260">
        <f t="shared" ref="H65:H67" si="18">G65/E65*100</f>
        <v>56.439285714285717</v>
      </c>
      <c r="I65" s="292">
        <f t="shared" ref="I65:I67" si="19">G65/D65*100</f>
        <v>128.5999104854132</v>
      </c>
      <c r="J65" s="154">
        <v>607914</v>
      </c>
      <c r="K65" s="180"/>
      <c r="L65" s="168"/>
    </row>
    <row r="66" spans="1:12" s="120" customFormat="1" ht="29.25" customHeight="1">
      <c r="A66" s="223"/>
      <c r="B66" s="119" t="s">
        <v>399</v>
      </c>
      <c r="C66" s="118" t="s">
        <v>415</v>
      </c>
      <c r="D66" s="207">
        <v>1221485</v>
      </c>
      <c r="E66" s="207">
        <v>2784000</v>
      </c>
      <c r="F66" s="136"/>
      <c r="G66" s="155">
        <v>1570830</v>
      </c>
      <c r="H66" s="261">
        <f t="shared" si="18"/>
        <v>56.423491379310342</v>
      </c>
      <c r="I66" s="259">
        <f t="shared" si="19"/>
        <v>128.60002374159322</v>
      </c>
      <c r="J66" s="155">
        <f>J65-J67</f>
        <v>603916</v>
      </c>
      <c r="K66" s="186"/>
      <c r="L66" s="169"/>
    </row>
    <row r="67" spans="1:12" s="120" customFormat="1" ht="29.25" customHeight="1">
      <c r="A67" s="223"/>
      <c r="B67" s="119" t="s">
        <v>400</v>
      </c>
      <c r="C67" s="118" t="s">
        <v>415</v>
      </c>
      <c r="D67" s="207">
        <v>7930</v>
      </c>
      <c r="E67" s="207">
        <v>16000</v>
      </c>
      <c r="F67" s="136"/>
      <c r="G67" s="155">
        <v>9470</v>
      </c>
      <c r="H67" s="261">
        <f t="shared" si="18"/>
        <v>59.187500000000007</v>
      </c>
      <c r="I67" s="259">
        <f t="shared" si="19"/>
        <v>119.41992433795711</v>
      </c>
      <c r="J67" s="155">
        <v>3998</v>
      </c>
      <c r="K67" s="186"/>
      <c r="L67" s="169"/>
    </row>
    <row r="68" spans="1:12" ht="29.25" customHeight="1">
      <c r="A68" s="224"/>
      <c r="B68" s="114" t="s">
        <v>401</v>
      </c>
      <c r="C68" s="172" t="s">
        <v>5</v>
      </c>
      <c r="D68" s="206">
        <v>1646</v>
      </c>
      <c r="E68" s="202">
        <v>4180</v>
      </c>
      <c r="F68" s="136"/>
      <c r="G68" s="293">
        <v>2140</v>
      </c>
      <c r="H68" s="260">
        <f t="shared" ref="H68" si="20">G68/E68*100</f>
        <v>51.196172248803826</v>
      </c>
      <c r="I68" s="292">
        <f t="shared" ref="I68" si="21">G68/D68*100</f>
        <v>130.01215066828675</v>
      </c>
      <c r="J68" s="156">
        <v>767</v>
      </c>
      <c r="K68" s="180"/>
      <c r="L68" s="168"/>
    </row>
    <row r="69" spans="1:12" s="97" customFormat="1" ht="29.25" customHeight="1">
      <c r="A69" s="222">
        <v>22</v>
      </c>
      <c r="B69" s="117" t="s">
        <v>402</v>
      </c>
      <c r="C69" s="116"/>
      <c r="D69" s="216"/>
      <c r="E69" s="196"/>
      <c r="F69" s="117"/>
      <c r="G69" s="117"/>
      <c r="H69" s="117"/>
      <c r="I69" s="117"/>
      <c r="J69" s="117"/>
      <c r="K69" s="179"/>
      <c r="L69" s="167"/>
    </row>
    <row r="70" spans="1:12" ht="29.25" customHeight="1">
      <c r="A70" s="223"/>
      <c r="B70" s="114" t="s">
        <v>403</v>
      </c>
      <c r="C70" s="172" t="s">
        <v>416</v>
      </c>
      <c r="D70" s="206">
        <v>227</v>
      </c>
      <c r="E70" s="202">
        <v>1400</v>
      </c>
      <c r="F70" s="136"/>
      <c r="G70" s="114">
        <v>302</v>
      </c>
      <c r="H70" s="261">
        <f t="shared" ref="H70:H76" si="22">G70/E70*100</f>
        <v>21.571428571428573</v>
      </c>
      <c r="I70" s="259">
        <f t="shared" ref="I70:I76" si="23">G70/D70*100</f>
        <v>133.0396475770925</v>
      </c>
      <c r="J70" s="114">
        <v>150</v>
      </c>
      <c r="K70" s="180"/>
      <c r="L70" s="168"/>
    </row>
    <row r="71" spans="1:12" ht="27" customHeight="1">
      <c r="A71" s="223"/>
      <c r="B71" s="114" t="s">
        <v>404</v>
      </c>
      <c r="C71" s="172" t="s">
        <v>5</v>
      </c>
      <c r="D71" s="206">
        <v>1248</v>
      </c>
      <c r="E71" s="202">
        <v>8000</v>
      </c>
      <c r="F71" s="136"/>
      <c r="G71" s="114">
        <v>1916.4</v>
      </c>
      <c r="H71" s="261">
        <f t="shared" si="22"/>
        <v>23.955000000000002</v>
      </c>
      <c r="I71" s="259">
        <f t="shared" si="23"/>
        <v>153.55769230769232</v>
      </c>
      <c r="J71" s="135">
        <v>1000</v>
      </c>
      <c r="K71" s="180"/>
      <c r="L71" s="168"/>
    </row>
    <row r="72" spans="1:12" ht="29.25" customHeight="1">
      <c r="A72" s="223"/>
      <c r="B72" s="114" t="s">
        <v>433</v>
      </c>
      <c r="C72" s="172" t="s">
        <v>416</v>
      </c>
      <c r="D72" s="206"/>
      <c r="E72" s="202"/>
      <c r="F72" s="136"/>
      <c r="G72" s="294">
        <v>0</v>
      </c>
      <c r="H72" s="294">
        <v>0</v>
      </c>
      <c r="I72" s="294">
        <v>0</v>
      </c>
      <c r="J72" s="114">
        <v>170</v>
      </c>
      <c r="K72" s="180"/>
      <c r="L72" s="168"/>
    </row>
    <row r="73" spans="1:12" ht="26.25" customHeight="1">
      <c r="A73" s="223"/>
      <c r="B73" s="114" t="s">
        <v>404</v>
      </c>
      <c r="C73" s="172" t="s">
        <v>5</v>
      </c>
      <c r="D73" s="206"/>
      <c r="E73" s="202"/>
      <c r="F73" s="136"/>
      <c r="G73" s="295">
        <v>0</v>
      </c>
      <c r="H73" s="295">
        <v>0</v>
      </c>
      <c r="I73" s="295">
        <v>0</v>
      </c>
      <c r="J73" s="136" t="s">
        <v>427</v>
      </c>
      <c r="K73" s="180"/>
      <c r="L73" s="168"/>
    </row>
    <row r="74" spans="1:12" ht="29.25" customHeight="1">
      <c r="A74" s="223"/>
      <c r="B74" s="114" t="s">
        <v>405</v>
      </c>
      <c r="C74" s="172" t="s">
        <v>416</v>
      </c>
      <c r="D74" s="206"/>
      <c r="E74" s="202"/>
      <c r="F74" s="136"/>
      <c r="G74" s="294">
        <v>0</v>
      </c>
      <c r="H74" s="294">
        <v>0</v>
      </c>
      <c r="I74" s="294">
        <v>0</v>
      </c>
      <c r="J74" s="114">
        <v>20</v>
      </c>
      <c r="K74" s="180"/>
      <c r="L74" s="168"/>
    </row>
    <row r="75" spans="1:12" ht="29.25" customHeight="1">
      <c r="A75" s="223"/>
      <c r="B75" s="114" t="s">
        <v>406</v>
      </c>
      <c r="C75" s="172" t="s">
        <v>417</v>
      </c>
      <c r="D75" s="206"/>
      <c r="E75" s="202"/>
      <c r="F75" s="136"/>
      <c r="G75" s="294">
        <v>0</v>
      </c>
      <c r="H75" s="294">
        <v>0</v>
      </c>
      <c r="I75" s="294">
        <v>0</v>
      </c>
      <c r="J75" s="114">
        <v>5</v>
      </c>
      <c r="K75" s="180"/>
      <c r="L75" s="168"/>
    </row>
    <row r="76" spans="1:12" ht="29.25" customHeight="1">
      <c r="A76" s="224"/>
      <c r="B76" s="114" t="s">
        <v>404</v>
      </c>
      <c r="C76" s="172" t="s">
        <v>5</v>
      </c>
      <c r="D76" s="206"/>
      <c r="E76" s="202"/>
      <c r="F76" s="136"/>
      <c r="G76" s="294">
        <v>0</v>
      </c>
      <c r="H76" s="294">
        <v>0</v>
      </c>
      <c r="I76" s="294">
        <v>0</v>
      </c>
      <c r="J76" s="114">
        <v>1.5</v>
      </c>
      <c r="K76" s="180"/>
      <c r="L76" s="168"/>
    </row>
    <row r="77" spans="1:12" s="97" customFormat="1" ht="29.25" customHeight="1">
      <c r="A77" s="116" t="s">
        <v>418</v>
      </c>
      <c r="B77" s="117" t="s">
        <v>407</v>
      </c>
      <c r="C77" s="116"/>
      <c r="D77" s="216"/>
      <c r="E77" s="196"/>
      <c r="F77" s="117"/>
      <c r="G77" s="117"/>
      <c r="H77" s="117"/>
      <c r="I77" s="117"/>
      <c r="J77" s="117"/>
      <c r="K77" s="167"/>
      <c r="L77" s="167"/>
    </row>
    <row r="78" spans="1:12" s="97" customFormat="1" ht="29.25" customHeight="1">
      <c r="A78" s="290">
        <v>23</v>
      </c>
      <c r="B78" s="264" t="s">
        <v>469</v>
      </c>
      <c r="C78" s="265" t="s">
        <v>7</v>
      </c>
      <c r="D78" s="274"/>
      <c r="E78" s="267">
        <v>40</v>
      </c>
      <c r="F78" s="117"/>
      <c r="G78" s="117"/>
      <c r="H78" s="117"/>
      <c r="I78" s="117"/>
      <c r="J78" s="117"/>
      <c r="K78" s="167"/>
      <c r="L78" s="193" t="s">
        <v>487</v>
      </c>
    </row>
    <row r="79" spans="1:12" s="97" customFormat="1" ht="29.25" customHeight="1">
      <c r="A79" s="290">
        <v>24</v>
      </c>
      <c r="B79" s="264" t="s">
        <v>470</v>
      </c>
      <c r="C79" s="265"/>
      <c r="D79" s="274"/>
      <c r="E79" s="267">
        <v>60</v>
      </c>
      <c r="F79" s="117"/>
      <c r="G79" s="117"/>
      <c r="H79" s="117"/>
      <c r="I79" s="117"/>
      <c r="J79" s="117"/>
      <c r="K79" s="167"/>
      <c r="L79" s="194" t="s">
        <v>488</v>
      </c>
    </row>
    <row r="80" spans="1:12" ht="29.25" customHeight="1">
      <c r="A80" s="116">
        <v>25</v>
      </c>
      <c r="B80" s="114" t="s">
        <v>441</v>
      </c>
      <c r="C80" s="172" t="s">
        <v>419</v>
      </c>
      <c r="D80" s="206">
        <v>28101</v>
      </c>
      <c r="E80" s="202">
        <v>40600</v>
      </c>
      <c r="F80" s="136"/>
      <c r="G80" s="135">
        <v>28500</v>
      </c>
      <c r="H80" s="261">
        <f t="shared" ref="H80" si="24">G80/E80*100</f>
        <v>70.197044334975374</v>
      </c>
      <c r="I80" s="259">
        <f t="shared" ref="I80" si="25">G80/D80*100</f>
        <v>101.41987829614605</v>
      </c>
      <c r="J80" s="135">
        <v>10000</v>
      </c>
      <c r="K80" s="168"/>
      <c r="L80" s="168"/>
    </row>
    <row r="81" spans="1:12" ht="54" customHeight="1">
      <c r="A81" s="116">
        <v>26</v>
      </c>
      <c r="B81" s="114" t="s">
        <v>408</v>
      </c>
      <c r="C81" s="172" t="s">
        <v>420</v>
      </c>
      <c r="D81" s="296" t="s">
        <v>497</v>
      </c>
      <c r="E81" s="297"/>
      <c r="F81" s="297"/>
      <c r="G81" s="297"/>
      <c r="H81" s="297"/>
      <c r="I81" s="297"/>
      <c r="J81" s="297"/>
      <c r="K81" s="297"/>
      <c r="L81" s="298"/>
    </row>
    <row r="82" spans="1:12" ht="24" customHeight="1">
      <c r="A82" s="238">
        <v>27</v>
      </c>
      <c r="B82" s="264" t="s">
        <v>477</v>
      </c>
      <c r="C82" s="265" t="s">
        <v>7</v>
      </c>
      <c r="D82" s="266"/>
      <c r="E82" s="299">
        <v>0.1</v>
      </c>
      <c r="F82" s="171"/>
      <c r="G82" s="172"/>
      <c r="H82" s="172"/>
      <c r="I82" s="172"/>
      <c r="J82" s="172"/>
      <c r="K82" s="168"/>
      <c r="L82" s="193" t="s">
        <v>487</v>
      </c>
    </row>
    <row r="83" spans="1:12" ht="24" customHeight="1">
      <c r="A83" s="238"/>
      <c r="B83" s="114" t="s">
        <v>440</v>
      </c>
      <c r="C83" s="172" t="s">
        <v>422</v>
      </c>
      <c r="D83" s="136"/>
      <c r="E83" s="202"/>
      <c r="F83" s="195"/>
      <c r="G83" s="114"/>
      <c r="H83" s="114"/>
      <c r="I83" s="114"/>
      <c r="J83" s="114"/>
      <c r="K83" s="168"/>
      <c r="L83" s="194" t="s">
        <v>489</v>
      </c>
    </row>
    <row r="84" spans="1:12" ht="20.25" customHeight="1">
      <c r="A84" s="283">
        <v>28</v>
      </c>
      <c r="B84" s="300" t="s">
        <v>471</v>
      </c>
      <c r="C84" s="265" t="s">
        <v>472</v>
      </c>
      <c r="D84" s="266"/>
      <c r="E84" s="267">
        <v>392</v>
      </c>
      <c r="F84" s="171"/>
      <c r="G84" s="172">
        <v>388</v>
      </c>
      <c r="H84" s="261">
        <f t="shared" ref="H84:H85" si="26">G84/E84*100</f>
        <v>98.979591836734699</v>
      </c>
      <c r="I84" s="172"/>
      <c r="J84" s="172"/>
      <c r="K84" s="168"/>
      <c r="L84" s="168"/>
    </row>
    <row r="85" spans="1:12" ht="20.25" customHeight="1">
      <c r="A85" s="283"/>
      <c r="B85" s="300"/>
      <c r="C85" s="265" t="s">
        <v>7</v>
      </c>
      <c r="D85" s="266"/>
      <c r="E85" s="267">
        <v>80</v>
      </c>
      <c r="F85" s="171"/>
      <c r="G85" s="172">
        <v>79.8</v>
      </c>
      <c r="H85" s="261">
        <f t="shared" si="26"/>
        <v>99.75</v>
      </c>
      <c r="I85" s="172"/>
      <c r="J85" s="172"/>
      <c r="K85" s="168"/>
      <c r="L85" s="168"/>
    </row>
    <row r="86" spans="1:12" ht="29.25" customHeight="1">
      <c r="A86" s="290">
        <v>29</v>
      </c>
      <c r="B86" s="264" t="s">
        <v>473</v>
      </c>
      <c r="C86" s="265" t="s">
        <v>474</v>
      </c>
      <c r="D86" s="266"/>
      <c r="E86" s="267">
        <v>33</v>
      </c>
      <c r="F86" s="171"/>
      <c r="G86" s="172"/>
      <c r="H86" s="172"/>
      <c r="I86" s="172"/>
      <c r="J86" s="172"/>
      <c r="K86" s="168"/>
      <c r="L86" s="193" t="s">
        <v>487</v>
      </c>
    </row>
    <row r="87" spans="1:12" ht="29.25" customHeight="1">
      <c r="A87" s="290">
        <v>30</v>
      </c>
      <c r="B87" s="264" t="s">
        <v>475</v>
      </c>
      <c r="C87" s="265" t="s">
        <v>419</v>
      </c>
      <c r="D87" s="266"/>
      <c r="E87" s="267"/>
      <c r="F87" s="171"/>
      <c r="G87" s="172"/>
      <c r="H87" s="172"/>
      <c r="I87" s="172"/>
      <c r="J87" s="172"/>
      <c r="K87" s="168"/>
      <c r="L87" s="194" t="s">
        <v>6</v>
      </c>
    </row>
    <row r="88" spans="1:12" ht="29.25" customHeight="1">
      <c r="A88" s="290">
        <v>31</v>
      </c>
      <c r="B88" s="264" t="s">
        <v>476</v>
      </c>
      <c r="C88" s="265" t="s">
        <v>7</v>
      </c>
      <c r="D88" s="266"/>
      <c r="E88" s="267">
        <v>95</v>
      </c>
      <c r="F88" s="171"/>
      <c r="G88" s="172"/>
      <c r="H88" s="172"/>
      <c r="I88" s="172"/>
      <c r="J88" s="172"/>
      <c r="K88" s="168"/>
      <c r="L88" s="193" t="s">
        <v>6</v>
      </c>
    </row>
    <row r="89" spans="1:12" ht="29.25" customHeight="1">
      <c r="A89" s="222">
        <v>32</v>
      </c>
      <c r="B89" s="114" t="s">
        <v>409</v>
      </c>
      <c r="C89" s="172" t="s">
        <v>421</v>
      </c>
      <c r="D89" s="136">
        <v>52</v>
      </c>
      <c r="E89" s="202"/>
      <c r="F89" s="136"/>
      <c r="G89" s="114">
        <v>42</v>
      </c>
      <c r="H89" s="136"/>
      <c r="I89" s="140" t="s">
        <v>498</v>
      </c>
      <c r="J89" s="114">
        <v>19</v>
      </c>
      <c r="K89" s="168"/>
      <c r="L89" s="168"/>
    </row>
    <row r="90" spans="1:12" ht="86.25" customHeight="1">
      <c r="A90" s="224"/>
      <c r="B90" s="114" t="s">
        <v>410</v>
      </c>
      <c r="C90" s="172" t="s">
        <v>419</v>
      </c>
      <c r="D90" s="136">
        <v>38</v>
      </c>
      <c r="E90" s="202"/>
      <c r="F90" s="136"/>
      <c r="G90" s="114">
        <v>49</v>
      </c>
      <c r="H90" s="136"/>
      <c r="I90" s="301" t="s">
        <v>499</v>
      </c>
      <c r="J90" s="114">
        <v>20</v>
      </c>
      <c r="K90" s="168"/>
      <c r="L90" s="168"/>
    </row>
    <row r="91" spans="1:12" ht="29.25" customHeight="1">
      <c r="A91" s="222">
        <v>33</v>
      </c>
      <c r="B91" s="114" t="s">
        <v>411</v>
      </c>
      <c r="C91" s="172" t="s">
        <v>421</v>
      </c>
      <c r="D91" s="136"/>
      <c r="E91" s="202"/>
      <c r="F91" s="136"/>
      <c r="G91" s="114">
        <v>3</v>
      </c>
      <c r="H91" s="136" t="s">
        <v>429</v>
      </c>
      <c r="I91" s="136" t="s">
        <v>428</v>
      </c>
      <c r="J91" s="114">
        <v>3</v>
      </c>
      <c r="K91" s="168"/>
      <c r="L91" s="168"/>
    </row>
    <row r="92" spans="1:12" ht="29.25" customHeight="1">
      <c r="A92" s="223"/>
      <c r="B92" s="114" t="s">
        <v>410</v>
      </c>
      <c r="C92" s="172" t="s">
        <v>419</v>
      </c>
      <c r="D92" s="136"/>
      <c r="E92" s="202"/>
      <c r="F92" s="136"/>
      <c r="G92" s="114">
        <v>0</v>
      </c>
      <c r="H92" s="136" t="s">
        <v>429</v>
      </c>
      <c r="I92" s="136" t="s">
        <v>429</v>
      </c>
      <c r="J92" s="114">
        <v>0</v>
      </c>
      <c r="K92" s="168"/>
      <c r="L92" s="168"/>
    </row>
    <row r="93" spans="1:12" ht="29.25" customHeight="1">
      <c r="A93" s="224"/>
      <c r="B93" s="114" t="s">
        <v>412</v>
      </c>
      <c r="C93" s="172" t="s">
        <v>423</v>
      </c>
      <c r="D93" s="136"/>
      <c r="E93" s="202"/>
      <c r="F93" s="136"/>
      <c r="G93" s="114">
        <v>592</v>
      </c>
      <c r="H93" s="136" t="s">
        <v>429</v>
      </c>
      <c r="I93" s="136" t="s">
        <v>429</v>
      </c>
      <c r="J93" s="114">
        <v>592</v>
      </c>
      <c r="K93" s="168"/>
      <c r="L93" s="168"/>
    </row>
    <row r="94" spans="1:12" ht="29.25" customHeight="1">
      <c r="A94" s="290" t="s">
        <v>485</v>
      </c>
      <c r="B94" s="302" t="s">
        <v>478</v>
      </c>
      <c r="C94" s="265"/>
      <c r="D94" s="266"/>
      <c r="E94" s="267"/>
      <c r="F94" s="136"/>
      <c r="G94" s="114"/>
      <c r="H94" s="136"/>
      <c r="I94" s="136"/>
      <c r="J94" s="114"/>
      <c r="K94" s="168"/>
      <c r="L94" s="168"/>
    </row>
    <row r="95" spans="1:12" ht="29.25" customHeight="1">
      <c r="A95" s="290">
        <v>34</v>
      </c>
      <c r="B95" s="264" t="s">
        <v>479</v>
      </c>
      <c r="C95" s="265" t="s">
        <v>7</v>
      </c>
      <c r="D95" s="266"/>
      <c r="E95" s="267">
        <v>27</v>
      </c>
      <c r="F95" s="136"/>
      <c r="G95" s="114"/>
      <c r="H95" s="136"/>
      <c r="I95" s="136"/>
      <c r="J95" s="114"/>
      <c r="K95" s="168"/>
      <c r="L95" s="193" t="s">
        <v>487</v>
      </c>
    </row>
    <row r="96" spans="1:12" ht="29.25" customHeight="1">
      <c r="A96" s="290">
        <v>35</v>
      </c>
      <c r="B96" s="264" t="s">
        <v>492</v>
      </c>
      <c r="C96" s="265" t="s">
        <v>7</v>
      </c>
      <c r="D96" s="266"/>
      <c r="E96" s="267">
        <v>100</v>
      </c>
      <c r="F96" s="136"/>
      <c r="G96" s="114"/>
      <c r="H96" s="136"/>
      <c r="I96" s="136"/>
      <c r="J96" s="114"/>
      <c r="K96" s="168"/>
      <c r="L96" s="194" t="s">
        <v>6</v>
      </c>
    </row>
    <row r="97" spans="1:12" ht="29.25" customHeight="1">
      <c r="A97" s="290">
        <v>36</v>
      </c>
      <c r="B97" s="264" t="s">
        <v>480</v>
      </c>
      <c r="C97" s="265" t="s">
        <v>7</v>
      </c>
      <c r="D97" s="266"/>
      <c r="E97" s="267">
        <v>96</v>
      </c>
      <c r="F97" s="136"/>
      <c r="G97" s="114"/>
      <c r="H97" s="136"/>
      <c r="I97" s="136"/>
      <c r="J97" s="114"/>
      <c r="K97" s="168"/>
      <c r="L97" s="193" t="s">
        <v>6</v>
      </c>
    </row>
    <row r="98" spans="1:12" ht="31.5" customHeight="1">
      <c r="A98" s="290">
        <v>37</v>
      </c>
      <c r="B98" s="264" t="s">
        <v>481</v>
      </c>
      <c r="C98" s="265" t="s">
        <v>7</v>
      </c>
      <c r="D98" s="266"/>
      <c r="E98" s="267">
        <v>90</v>
      </c>
      <c r="F98" s="136"/>
      <c r="G98" s="114"/>
      <c r="H98" s="136"/>
      <c r="I98" s="136"/>
      <c r="J98" s="114"/>
      <c r="K98" s="168"/>
      <c r="L98" s="192" t="s">
        <v>6</v>
      </c>
    </row>
    <row r="99" spans="1:12" ht="29.25" customHeight="1">
      <c r="A99" s="290" t="s">
        <v>486</v>
      </c>
      <c r="B99" s="302" t="s">
        <v>482</v>
      </c>
      <c r="C99" s="265"/>
      <c r="D99" s="266"/>
      <c r="E99" s="267"/>
      <c r="F99" s="136"/>
      <c r="G99" s="114"/>
      <c r="H99" s="136"/>
      <c r="I99" s="136"/>
      <c r="J99" s="114"/>
      <c r="K99" s="168"/>
      <c r="L99" s="168"/>
    </row>
    <row r="100" spans="1:12" ht="29.25" customHeight="1">
      <c r="A100" s="290">
        <v>38</v>
      </c>
      <c r="B100" s="264" t="s">
        <v>483</v>
      </c>
      <c r="C100" s="265" t="s">
        <v>484</v>
      </c>
      <c r="D100" s="266">
        <v>677</v>
      </c>
      <c r="E100" s="267">
        <v>1505</v>
      </c>
      <c r="F100" s="136"/>
      <c r="G100" s="114">
        <v>628</v>
      </c>
      <c r="H100" s="261">
        <f t="shared" ref="H100" si="27">G100/E100*100</f>
        <v>41.727574750830563</v>
      </c>
      <c r="I100" s="259">
        <f t="shared" ref="I100" si="28">G100/D100*100</f>
        <v>92.762186115214178</v>
      </c>
      <c r="J100" s="114"/>
      <c r="K100" s="168"/>
      <c r="L100" s="168"/>
    </row>
    <row r="101" spans="1:12" ht="29.25" customHeight="1">
      <c r="A101" s="187"/>
      <c r="B101" s="174"/>
      <c r="C101" s="173"/>
      <c r="D101" s="175"/>
      <c r="E101" s="203"/>
      <c r="F101" s="175"/>
      <c r="G101" s="174"/>
      <c r="H101" s="175"/>
      <c r="I101" s="175"/>
      <c r="J101" s="174"/>
      <c r="K101" s="176"/>
      <c r="L101" s="176"/>
    </row>
    <row r="102" spans="1:12" ht="19.5">
      <c r="A102" s="237" t="s">
        <v>443</v>
      </c>
      <c r="B102" s="237"/>
      <c r="C102" s="237"/>
      <c r="D102" s="237"/>
      <c r="E102" s="237"/>
      <c r="F102" s="237"/>
      <c r="G102" s="237"/>
      <c r="H102" s="237"/>
      <c r="I102" s="237"/>
      <c r="J102" s="237"/>
      <c r="K102" s="237"/>
      <c r="L102" s="237"/>
    </row>
    <row r="103" spans="1:12">
      <c r="A103" s="188"/>
      <c r="B103" s="178"/>
      <c r="C103" s="177"/>
      <c r="D103" s="211"/>
      <c r="E103" s="204"/>
      <c r="F103" s="178"/>
      <c r="G103" s="178"/>
      <c r="H103" s="178"/>
      <c r="I103" s="178"/>
      <c r="J103" s="178"/>
      <c r="K103" s="178"/>
      <c r="L103" s="178"/>
    </row>
  </sheetData>
  <mergeCells count="34">
    <mergeCell ref="L13:L23"/>
    <mergeCell ref="A102:L102"/>
    <mergeCell ref="L5:L6"/>
    <mergeCell ref="J5:J6"/>
    <mergeCell ref="A18:A22"/>
    <mergeCell ref="A24:A27"/>
    <mergeCell ref="A28:A29"/>
    <mergeCell ref="A32:A37"/>
    <mergeCell ref="A84:A85"/>
    <mergeCell ref="B84:B85"/>
    <mergeCell ref="A82:A83"/>
    <mergeCell ref="A8:A12"/>
    <mergeCell ref="A13:A17"/>
    <mergeCell ref="A40:A42"/>
    <mergeCell ref="A64:A68"/>
    <mergeCell ref="A1:J1"/>
    <mergeCell ref="A2:J2"/>
    <mergeCell ref="A3:J3"/>
    <mergeCell ref="A5:A6"/>
    <mergeCell ref="B5:B6"/>
    <mergeCell ref="C5:C6"/>
    <mergeCell ref="F5:F6"/>
    <mergeCell ref="G5:I5"/>
    <mergeCell ref="D5:D6"/>
    <mergeCell ref="E5:E6"/>
    <mergeCell ref="D81:L81"/>
    <mergeCell ref="A69:A76"/>
    <mergeCell ref="A89:A90"/>
    <mergeCell ref="A91:A93"/>
    <mergeCell ref="A43:A45"/>
    <mergeCell ref="A46:A48"/>
    <mergeCell ref="A49:A51"/>
    <mergeCell ref="A53:A54"/>
    <mergeCell ref="A57:A63"/>
  </mergeCells>
  <printOptions horizontalCentered="1"/>
  <pageMargins left="0.51181102362204722" right="0.11811023622047245" top="0.55118110236220474" bottom="0.15748031496062992" header="0.31496062992125984" footer="0.31496062992125984"/>
  <pageSetup paperSize="9" scale="90" fitToHeight="0" orientation="landscape" r:id="rId1"/>
  <headerFooter differentFirst="1">
    <oddHeader>&amp;C&amp;P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opLeftCell="A16" zoomScale="85" zoomScaleNormal="85" workbookViewId="0">
      <selection activeCell="B13" sqref="B13"/>
    </sheetView>
  </sheetViews>
  <sheetFormatPr defaultRowHeight="18.75"/>
  <cols>
    <col min="1" max="1" width="6.28515625" style="3" customWidth="1"/>
    <col min="2" max="2" width="39.7109375" style="4" customWidth="1"/>
    <col min="3" max="3" width="21" style="5" customWidth="1"/>
    <col min="4" max="4" width="14.28515625" style="3" customWidth="1"/>
    <col min="5" max="5" width="26.85546875" style="6" customWidth="1"/>
    <col min="6" max="6" width="23.42578125" style="3" customWidth="1"/>
    <col min="7" max="7" width="69" style="6" customWidth="1"/>
  </cols>
  <sheetData>
    <row r="1" spans="1:13">
      <c r="A1" s="239" t="s">
        <v>31</v>
      </c>
      <c r="B1" s="239"/>
      <c r="C1" s="239"/>
      <c r="D1" s="239"/>
      <c r="E1" s="239"/>
      <c r="F1" s="239"/>
      <c r="G1" s="239"/>
    </row>
    <row r="2" spans="1:13">
      <c r="A2" s="249" t="s">
        <v>30</v>
      </c>
      <c r="B2" s="249"/>
      <c r="C2" s="249"/>
      <c r="D2" s="249"/>
      <c r="E2" s="249"/>
      <c r="F2" s="249"/>
      <c r="G2" s="249"/>
    </row>
    <row r="3" spans="1:13">
      <c r="A3" s="221" t="s">
        <v>53</v>
      </c>
      <c r="B3" s="221"/>
      <c r="C3" s="221"/>
      <c r="D3" s="221"/>
      <c r="E3" s="221"/>
      <c r="F3" s="221"/>
      <c r="G3" s="221"/>
      <c r="H3" s="7"/>
      <c r="I3" s="7"/>
      <c r="J3" s="7"/>
      <c r="K3" s="7"/>
      <c r="L3" s="7"/>
      <c r="M3" s="7"/>
    </row>
    <row r="4" spans="1:13">
      <c r="A4" s="12"/>
      <c r="B4" s="13"/>
      <c r="C4" s="14"/>
      <c r="D4" s="12"/>
      <c r="E4" s="12"/>
      <c r="F4" s="12"/>
      <c r="G4" s="12"/>
    </row>
    <row r="5" spans="1:13" ht="40.5" customHeight="1">
      <c r="A5" s="250" t="s">
        <v>0</v>
      </c>
      <c r="B5" s="250" t="s">
        <v>15</v>
      </c>
      <c r="C5" s="250" t="s">
        <v>16</v>
      </c>
      <c r="D5" s="250" t="s">
        <v>17</v>
      </c>
      <c r="E5" s="250" t="s">
        <v>18</v>
      </c>
      <c r="F5" s="250" t="s">
        <v>19</v>
      </c>
      <c r="G5" s="252" t="s">
        <v>20</v>
      </c>
    </row>
    <row r="6" spans="1:13" ht="20.25" customHeight="1">
      <c r="A6" s="251"/>
      <c r="B6" s="251"/>
      <c r="C6" s="251"/>
      <c r="D6" s="251"/>
      <c r="E6" s="251"/>
      <c r="F6" s="251"/>
      <c r="G6" s="252"/>
    </row>
    <row r="7" spans="1:13" ht="30" customHeight="1">
      <c r="A7" s="246" t="s">
        <v>46</v>
      </c>
      <c r="B7" s="247"/>
      <c r="C7" s="247"/>
      <c r="D7" s="247"/>
      <c r="E7" s="247"/>
      <c r="F7" s="247"/>
      <c r="G7" s="248"/>
    </row>
    <row r="8" spans="1:13" ht="147" customHeight="1">
      <c r="A8" s="11" t="s">
        <v>4</v>
      </c>
      <c r="B8" s="15" t="s">
        <v>32</v>
      </c>
      <c r="C8" s="10" t="s">
        <v>21</v>
      </c>
      <c r="D8" s="10" t="s">
        <v>33</v>
      </c>
      <c r="E8" s="11" t="s">
        <v>34</v>
      </c>
      <c r="F8" s="16" t="s">
        <v>51</v>
      </c>
      <c r="G8" s="15" t="s">
        <v>57</v>
      </c>
    </row>
    <row r="9" spans="1:13" ht="27.75" customHeight="1">
      <c r="A9" s="11" t="s">
        <v>14</v>
      </c>
      <c r="B9" s="240" t="s">
        <v>35</v>
      </c>
      <c r="C9" s="241"/>
      <c r="D9" s="241"/>
      <c r="E9" s="241"/>
      <c r="F9" s="242"/>
      <c r="G9" s="17"/>
    </row>
    <row r="10" spans="1:13" ht="75">
      <c r="A10" s="11">
        <v>1</v>
      </c>
      <c r="B10" s="9" t="s">
        <v>36</v>
      </c>
      <c r="C10" s="10" t="s">
        <v>21</v>
      </c>
      <c r="D10" s="10" t="s">
        <v>33</v>
      </c>
      <c r="E10" s="11" t="s">
        <v>34</v>
      </c>
      <c r="F10" s="11" t="s">
        <v>37</v>
      </c>
      <c r="G10" s="18" t="s">
        <v>54</v>
      </c>
    </row>
    <row r="11" spans="1:13" ht="75.75" customHeight="1">
      <c r="A11" s="11">
        <v>2</v>
      </c>
      <c r="B11" s="9" t="s">
        <v>38</v>
      </c>
      <c r="C11" s="10" t="s">
        <v>21</v>
      </c>
      <c r="D11" s="10" t="s">
        <v>33</v>
      </c>
      <c r="E11" s="11" t="s">
        <v>34</v>
      </c>
      <c r="F11" s="11" t="s">
        <v>25</v>
      </c>
      <c r="G11" s="15" t="s">
        <v>29</v>
      </c>
    </row>
    <row r="12" spans="1:13" ht="68.25" customHeight="1">
      <c r="A12" s="11">
        <v>3</v>
      </c>
      <c r="B12" s="9" t="s">
        <v>39</v>
      </c>
      <c r="C12" s="10" t="s">
        <v>21</v>
      </c>
      <c r="D12" s="10" t="s">
        <v>33</v>
      </c>
      <c r="E12" s="11" t="s">
        <v>24</v>
      </c>
      <c r="F12" s="11" t="s">
        <v>40</v>
      </c>
      <c r="G12" s="15" t="s">
        <v>26</v>
      </c>
    </row>
    <row r="13" spans="1:13" ht="91.5" customHeight="1">
      <c r="A13" s="11">
        <v>4</v>
      </c>
      <c r="B13" s="9" t="s">
        <v>41</v>
      </c>
      <c r="C13" s="10" t="s">
        <v>21</v>
      </c>
      <c r="D13" s="10" t="s">
        <v>33</v>
      </c>
      <c r="E13" s="11" t="s">
        <v>24</v>
      </c>
      <c r="F13" s="11" t="s">
        <v>40</v>
      </c>
      <c r="G13" s="15" t="s">
        <v>26</v>
      </c>
    </row>
    <row r="14" spans="1:13" ht="25.5" customHeight="1">
      <c r="A14" s="8" t="s">
        <v>27</v>
      </c>
      <c r="B14" s="243" t="s">
        <v>42</v>
      </c>
      <c r="C14" s="244"/>
      <c r="D14" s="244"/>
      <c r="E14" s="244"/>
      <c r="F14" s="245"/>
      <c r="G14" s="17"/>
    </row>
    <row r="15" spans="1:13" ht="207.75" customHeight="1">
      <c r="A15" s="19">
        <v>1</v>
      </c>
      <c r="B15" s="10" t="s">
        <v>47</v>
      </c>
      <c r="C15" s="10" t="s">
        <v>22</v>
      </c>
      <c r="D15" s="10" t="s">
        <v>23</v>
      </c>
      <c r="E15" s="19" t="s">
        <v>34</v>
      </c>
      <c r="F15" s="19" t="s">
        <v>48</v>
      </c>
      <c r="G15" s="15" t="s">
        <v>59</v>
      </c>
    </row>
    <row r="16" spans="1:13" ht="102.75" customHeight="1">
      <c r="A16" s="11">
        <v>2</v>
      </c>
      <c r="B16" s="10" t="s">
        <v>49</v>
      </c>
      <c r="C16" s="10" t="s">
        <v>22</v>
      </c>
      <c r="D16" s="10" t="s">
        <v>23</v>
      </c>
      <c r="E16" s="11" t="s">
        <v>34</v>
      </c>
      <c r="F16" s="11" t="s">
        <v>50</v>
      </c>
      <c r="G16" s="15" t="s">
        <v>56</v>
      </c>
    </row>
    <row r="17" spans="1:7" ht="175.5" customHeight="1">
      <c r="A17" s="11">
        <v>3</v>
      </c>
      <c r="B17" s="10" t="s">
        <v>43</v>
      </c>
      <c r="C17" s="10" t="s">
        <v>22</v>
      </c>
      <c r="D17" s="10" t="s">
        <v>23</v>
      </c>
      <c r="E17" s="11" t="s">
        <v>34</v>
      </c>
      <c r="F17" s="11" t="s">
        <v>40</v>
      </c>
      <c r="G17" s="15" t="s">
        <v>58</v>
      </c>
    </row>
    <row r="18" spans="1:7" ht="129" customHeight="1">
      <c r="A18" s="11" t="s">
        <v>28</v>
      </c>
      <c r="B18" s="9" t="s">
        <v>44</v>
      </c>
      <c r="C18" s="10" t="s">
        <v>45</v>
      </c>
      <c r="D18" s="10" t="s">
        <v>33</v>
      </c>
      <c r="E18" s="11" t="s">
        <v>34</v>
      </c>
      <c r="F18" s="11" t="s">
        <v>52</v>
      </c>
      <c r="G18" s="15" t="s">
        <v>55</v>
      </c>
    </row>
  </sheetData>
  <mergeCells count="13">
    <mergeCell ref="A1:G1"/>
    <mergeCell ref="B9:F9"/>
    <mergeCell ref="B14:F14"/>
    <mergeCell ref="A7:G7"/>
    <mergeCell ref="A2:G2"/>
    <mergeCell ref="A3:G3"/>
    <mergeCell ref="A5:A6"/>
    <mergeCell ref="B5:B6"/>
    <mergeCell ref="C5:C6"/>
    <mergeCell ref="D5:D6"/>
    <mergeCell ref="E5:E6"/>
    <mergeCell ref="F5:F6"/>
    <mergeCell ref="G5:G6"/>
  </mergeCells>
  <pageMargins left="0.39370078740157483" right="0" top="0.55118110236220474" bottom="0.31496062992125984"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D7" sqref="D7"/>
    </sheetView>
  </sheetViews>
  <sheetFormatPr defaultColWidth="9" defaultRowHeight="15.75"/>
  <cols>
    <col min="1" max="1" width="5.5703125" style="21" customWidth="1"/>
    <col min="2" max="2" width="47" style="22" customWidth="1"/>
    <col min="3" max="3" width="15.85546875" style="23" customWidth="1"/>
    <col min="4" max="4" width="22.7109375" style="23" customWidth="1"/>
    <col min="5" max="5" width="12.85546875" style="23" customWidth="1"/>
    <col min="6" max="6" width="11.5703125" style="23" customWidth="1"/>
    <col min="7" max="7" width="45.7109375" style="24" customWidth="1"/>
    <col min="8" max="8" width="37.5703125" style="24" customWidth="1"/>
    <col min="9" max="9" width="9" style="20"/>
    <col min="10" max="255" width="9.140625" style="20" customWidth="1"/>
    <col min="256" max="256" width="5.42578125" style="20" customWidth="1"/>
    <col min="257" max="257" width="9" style="20"/>
    <col min="258" max="258" width="5.5703125" style="20" customWidth="1"/>
    <col min="259" max="259" width="47" style="20" customWidth="1"/>
    <col min="260" max="260" width="19.28515625" style="20" customWidth="1"/>
    <col min="261" max="261" width="26" style="20" customWidth="1"/>
    <col min="262" max="262" width="11.140625" style="20" customWidth="1"/>
    <col min="263" max="263" width="11.5703125" style="20" customWidth="1"/>
    <col min="264" max="264" width="24.28515625" style="20" customWidth="1"/>
    <col min="265" max="265" width="9" style="20"/>
    <col min="266" max="511" width="9.140625" style="20" customWidth="1"/>
    <col min="512" max="512" width="5.42578125" style="20" customWidth="1"/>
    <col min="513" max="513" width="9" style="20"/>
    <col min="514" max="514" width="5.5703125" style="20" customWidth="1"/>
    <col min="515" max="515" width="47" style="20" customWidth="1"/>
    <col min="516" max="516" width="19.28515625" style="20" customWidth="1"/>
    <col min="517" max="517" width="26" style="20" customWidth="1"/>
    <col min="518" max="518" width="11.140625" style="20" customWidth="1"/>
    <col min="519" max="519" width="11.5703125" style="20" customWidth="1"/>
    <col min="520" max="520" width="24.28515625" style="20" customWidth="1"/>
    <col min="521" max="521" width="9" style="20"/>
    <col min="522" max="767" width="9.140625" style="20" customWidth="1"/>
    <col min="768" max="768" width="5.42578125" style="20" customWidth="1"/>
    <col min="769" max="769" width="9" style="20"/>
    <col min="770" max="770" width="5.5703125" style="20" customWidth="1"/>
    <col min="771" max="771" width="47" style="20" customWidth="1"/>
    <col min="772" max="772" width="19.28515625" style="20" customWidth="1"/>
    <col min="773" max="773" width="26" style="20" customWidth="1"/>
    <col min="774" max="774" width="11.140625" style="20" customWidth="1"/>
    <col min="775" max="775" width="11.5703125" style="20" customWidth="1"/>
    <col min="776" max="776" width="24.28515625" style="20" customWidth="1"/>
    <col min="777" max="777" width="9" style="20"/>
    <col min="778" max="1023" width="9.140625" style="20" customWidth="1"/>
    <col min="1024" max="1024" width="5.42578125" style="20" customWidth="1"/>
    <col min="1025" max="1025" width="9" style="20"/>
    <col min="1026" max="1026" width="5.5703125" style="20" customWidth="1"/>
    <col min="1027" max="1027" width="47" style="20" customWidth="1"/>
    <col min="1028" max="1028" width="19.28515625" style="20" customWidth="1"/>
    <col min="1029" max="1029" width="26" style="20" customWidth="1"/>
    <col min="1030" max="1030" width="11.140625" style="20" customWidth="1"/>
    <col min="1031" max="1031" width="11.5703125" style="20" customWidth="1"/>
    <col min="1032" max="1032" width="24.28515625" style="20" customWidth="1"/>
    <col min="1033" max="1033" width="9" style="20"/>
    <col min="1034" max="1279" width="9.140625" style="20" customWidth="1"/>
    <col min="1280" max="1280" width="5.42578125" style="20" customWidth="1"/>
    <col min="1281" max="1281" width="9" style="20"/>
    <col min="1282" max="1282" width="5.5703125" style="20" customWidth="1"/>
    <col min="1283" max="1283" width="47" style="20" customWidth="1"/>
    <col min="1284" max="1284" width="19.28515625" style="20" customWidth="1"/>
    <col min="1285" max="1285" width="26" style="20" customWidth="1"/>
    <col min="1286" max="1286" width="11.140625" style="20" customWidth="1"/>
    <col min="1287" max="1287" width="11.5703125" style="20" customWidth="1"/>
    <col min="1288" max="1288" width="24.28515625" style="20" customWidth="1"/>
    <col min="1289" max="1289" width="9" style="20"/>
    <col min="1290" max="1535" width="9.140625" style="20" customWidth="1"/>
    <col min="1536" max="1536" width="5.42578125" style="20" customWidth="1"/>
    <col min="1537" max="1537" width="9" style="20"/>
    <col min="1538" max="1538" width="5.5703125" style="20" customWidth="1"/>
    <col min="1539" max="1539" width="47" style="20" customWidth="1"/>
    <col min="1540" max="1540" width="19.28515625" style="20" customWidth="1"/>
    <col min="1541" max="1541" width="26" style="20" customWidth="1"/>
    <col min="1542" max="1542" width="11.140625" style="20" customWidth="1"/>
    <col min="1543" max="1543" width="11.5703125" style="20" customWidth="1"/>
    <col min="1544" max="1544" width="24.28515625" style="20" customWidth="1"/>
    <col min="1545" max="1545" width="9" style="20"/>
    <col min="1546" max="1791" width="9.140625" style="20" customWidth="1"/>
    <col min="1792" max="1792" width="5.42578125" style="20" customWidth="1"/>
    <col min="1793" max="1793" width="9" style="20"/>
    <col min="1794" max="1794" width="5.5703125" style="20" customWidth="1"/>
    <col min="1795" max="1795" width="47" style="20" customWidth="1"/>
    <col min="1796" max="1796" width="19.28515625" style="20" customWidth="1"/>
    <col min="1797" max="1797" width="26" style="20" customWidth="1"/>
    <col min="1798" max="1798" width="11.140625" style="20" customWidth="1"/>
    <col min="1799" max="1799" width="11.5703125" style="20" customWidth="1"/>
    <col min="1800" max="1800" width="24.28515625" style="20" customWidth="1"/>
    <col min="1801" max="1801" width="9" style="20"/>
    <col min="1802" max="2047" width="9.140625" style="20" customWidth="1"/>
    <col min="2048" max="2048" width="5.42578125" style="20" customWidth="1"/>
    <col min="2049" max="2049" width="9" style="20"/>
    <col min="2050" max="2050" width="5.5703125" style="20" customWidth="1"/>
    <col min="2051" max="2051" width="47" style="20" customWidth="1"/>
    <col min="2052" max="2052" width="19.28515625" style="20" customWidth="1"/>
    <col min="2053" max="2053" width="26" style="20" customWidth="1"/>
    <col min="2054" max="2054" width="11.140625" style="20" customWidth="1"/>
    <col min="2055" max="2055" width="11.5703125" style="20" customWidth="1"/>
    <col min="2056" max="2056" width="24.28515625" style="20" customWidth="1"/>
    <col min="2057" max="2057" width="9" style="20"/>
    <col min="2058" max="2303" width="9.140625" style="20" customWidth="1"/>
    <col min="2304" max="2304" width="5.42578125" style="20" customWidth="1"/>
    <col min="2305" max="2305" width="9" style="20"/>
    <col min="2306" max="2306" width="5.5703125" style="20" customWidth="1"/>
    <col min="2307" max="2307" width="47" style="20" customWidth="1"/>
    <col min="2308" max="2308" width="19.28515625" style="20" customWidth="1"/>
    <col min="2309" max="2309" width="26" style="20" customWidth="1"/>
    <col min="2310" max="2310" width="11.140625" style="20" customWidth="1"/>
    <col min="2311" max="2311" width="11.5703125" style="20" customWidth="1"/>
    <col min="2312" max="2312" width="24.28515625" style="20" customWidth="1"/>
    <col min="2313" max="2313" width="9" style="20"/>
    <col min="2314" max="2559" width="9.140625" style="20" customWidth="1"/>
    <col min="2560" max="2560" width="5.42578125" style="20" customWidth="1"/>
    <col min="2561" max="2561" width="9" style="20"/>
    <col min="2562" max="2562" width="5.5703125" style="20" customWidth="1"/>
    <col min="2563" max="2563" width="47" style="20" customWidth="1"/>
    <col min="2564" max="2564" width="19.28515625" style="20" customWidth="1"/>
    <col min="2565" max="2565" width="26" style="20" customWidth="1"/>
    <col min="2566" max="2566" width="11.140625" style="20" customWidth="1"/>
    <col min="2567" max="2567" width="11.5703125" style="20" customWidth="1"/>
    <col min="2568" max="2568" width="24.28515625" style="20" customWidth="1"/>
    <col min="2569" max="2569" width="9" style="20"/>
    <col min="2570" max="2815" width="9.140625" style="20" customWidth="1"/>
    <col min="2816" max="2816" width="5.42578125" style="20" customWidth="1"/>
    <col min="2817" max="2817" width="9" style="20"/>
    <col min="2818" max="2818" width="5.5703125" style="20" customWidth="1"/>
    <col min="2819" max="2819" width="47" style="20" customWidth="1"/>
    <col min="2820" max="2820" width="19.28515625" style="20" customWidth="1"/>
    <col min="2821" max="2821" width="26" style="20" customWidth="1"/>
    <col min="2822" max="2822" width="11.140625" style="20" customWidth="1"/>
    <col min="2823" max="2823" width="11.5703125" style="20" customWidth="1"/>
    <col min="2824" max="2824" width="24.28515625" style="20" customWidth="1"/>
    <col min="2825" max="2825" width="9" style="20"/>
    <col min="2826" max="3071" width="9.140625" style="20" customWidth="1"/>
    <col min="3072" max="3072" width="5.42578125" style="20" customWidth="1"/>
    <col min="3073" max="3073" width="9" style="20"/>
    <col min="3074" max="3074" width="5.5703125" style="20" customWidth="1"/>
    <col min="3075" max="3075" width="47" style="20" customWidth="1"/>
    <col min="3076" max="3076" width="19.28515625" style="20" customWidth="1"/>
    <col min="3077" max="3077" width="26" style="20" customWidth="1"/>
    <col min="3078" max="3078" width="11.140625" style="20" customWidth="1"/>
    <col min="3079" max="3079" width="11.5703125" style="20" customWidth="1"/>
    <col min="3080" max="3080" width="24.28515625" style="20" customWidth="1"/>
    <col min="3081" max="3081" width="9" style="20"/>
    <col min="3082" max="3327" width="9.140625" style="20" customWidth="1"/>
    <col min="3328" max="3328" width="5.42578125" style="20" customWidth="1"/>
    <col min="3329" max="3329" width="9" style="20"/>
    <col min="3330" max="3330" width="5.5703125" style="20" customWidth="1"/>
    <col min="3331" max="3331" width="47" style="20" customWidth="1"/>
    <col min="3332" max="3332" width="19.28515625" style="20" customWidth="1"/>
    <col min="3333" max="3333" width="26" style="20" customWidth="1"/>
    <col min="3334" max="3334" width="11.140625" style="20" customWidth="1"/>
    <col min="3335" max="3335" width="11.5703125" style="20" customWidth="1"/>
    <col min="3336" max="3336" width="24.28515625" style="20" customWidth="1"/>
    <col min="3337" max="3337" width="9" style="20"/>
    <col min="3338" max="3583" width="9.140625" style="20" customWidth="1"/>
    <col min="3584" max="3584" width="5.42578125" style="20" customWidth="1"/>
    <col min="3585" max="3585" width="9" style="20"/>
    <col min="3586" max="3586" width="5.5703125" style="20" customWidth="1"/>
    <col min="3587" max="3587" width="47" style="20" customWidth="1"/>
    <col min="3588" max="3588" width="19.28515625" style="20" customWidth="1"/>
    <col min="3589" max="3589" width="26" style="20" customWidth="1"/>
    <col min="3590" max="3590" width="11.140625" style="20" customWidth="1"/>
    <col min="3591" max="3591" width="11.5703125" style="20" customWidth="1"/>
    <col min="3592" max="3592" width="24.28515625" style="20" customWidth="1"/>
    <col min="3593" max="3593" width="9" style="20"/>
    <col min="3594" max="3839" width="9.140625" style="20" customWidth="1"/>
    <col min="3840" max="3840" width="5.42578125" style="20" customWidth="1"/>
    <col min="3841" max="3841" width="9" style="20"/>
    <col min="3842" max="3842" width="5.5703125" style="20" customWidth="1"/>
    <col min="3843" max="3843" width="47" style="20" customWidth="1"/>
    <col min="3844" max="3844" width="19.28515625" style="20" customWidth="1"/>
    <col min="3845" max="3845" width="26" style="20" customWidth="1"/>
    <col min="3846" max="3846" width="11.140625" style="20" customWidth="1"/>
    <col min="3847" max="3847" width="11.5703125" style="20" customWidth="1"/>
    <col min="3848" max="3848" width="24.28515625" style="20" customWidth="1"/>
    <col min="3849" max="3849" width="9" style="20"/>
    <col min="3850" max="4095" width="9.140625" style="20" customWidth="1"/>
    <col min="4096" max="4096" width="5.42578125" style="20" customWidth="1"/>
    <col min="4097" max="4097" width="9" style="20"/>
    <col min="4098" max="4098" width="5.5703125" style="20" customWidth="1"/>
    <col min="4099" max="4099" width="47" style="20" customWidth="1"/>
    <col min="4100" max="4100" width="19.28515625" style="20" customWidth="1"/>
    <col min="4101" max="4101" width="26" style="20" customWidth="1"/>
    <col min="4102" max="4102" width="11.140625" style="20" customWidth="1"/>
    <col min="4103" max="4103" width="11.5703125" style="20" customWidth="1"/>
    <col min="4104" max="4104" width="24.28515625" style="20" customWidth="1"/>
    <col min="4105" max="4105" width="9" style="20"/>
    <col min="4106" max="4351" width="9.140625" style="20" customWidth="1"/>
    <col min="4352" max="4352" width="5.42578125" style="20" customWidth="1"/>
    <col min="4353" max="4353" width="9" style="20"/>
    <col min="4354" max="4354" width="5.5703125" style="20" customWidth="1"/>
    <col min="4355" max="4355" width="47" style="20" customWidth="1"/>
    <col min="4356" max="4356" width="19.28515625" style="20" customWidth="1"/>
    <col min="4357" max="4357" width="26" style="20" customWidth="1"/>
    <col min="4358" max="4358" width="11.140625" style="20" customWidth="1"/>
    <col min="4359" max="4359" width="11.5703125" style="20" customWidth="1"/>
    <col min="4360" max="4360" width="24.28515625" style="20" customWidth="1"/>
    <col min="4361" max="4361" width="9" style="20"/>
    <col min="4362" max="4607" width="9.140625" style="20" customWidth="1"/>
    <col min="4608" max="4608" width="5.42578125" style="20" customWidth="1"/>
    <col min="4609" max="4609" width="9" style="20"/>
    <col min="4610" max="4610" width="5.5703125" style="20" customWidth="1"/>
    <col min="4611" max="4611" width="47" style="20" customWidth="1"/>
    <col min="4612" max="4612" width="19.28515625" style="20" customWidth="1"/>
    <col min="4613" max="4613" width="26" style="20" customWidth="1"/>
    <col min="4614" max="4614" width="11.140625" style="20" customWidth="1"/>
    <col min="4615" max="4615" width="11.5703125" style="20" customWidth="1"/>
    <col min="4616" max="4616" width="24.28515625" style="20" customWidth="1"/>
    <col min="4617" max="4617" width="9" style="20"/>
    <col min="4618" max="4863" width="9.140625" style="20" customWidth="1"/>
    <col min="4864" max="4864" width="5.42578125" style="20" customWidth="1"/>
    <col min="4865" max="4865" width="9" style="20"/>
    <col min="4866" max="4866" width="5.5703125" style="20" customWidth="1"/>
    <col min="4867" max="4867" width="47" style="20" customWidth="1"/>
    <col min="4868" max="4868" width="19.28515625" style="20" customWidth="1"/>
    <col min="4869" max="4869" width="26" style="20" customWidth="1"/>
    <col min="4870" max="4870" width="11.140625" style="20" customWidth="1"/>
    <col min="4871" max="4871" width="11.5703125" style="20" customWidth="1"/>
    <col min="4872" max="4872" width="24.28515625" style="20" customWidth="1"/>
    <col min="4873" max="4873" width="9" style="20"/>
    <col min="4874" max="5119" width="9.140625" style="20" customWidth="1"/>
    <col min="5120" max="5120" width="5.42578125" style="20" customWidth="1"/>
    <col min="5121" max="5121" width="9" style="20"/>
    <col min="5122" max="5122" width="5.5703125" style="20" customWidth="1"/>
    <col min="5123" max="5123" width="47" style="20" customWidth="1"/>
    <col min="5124" max="5124" width="19.28515625" style="20" customWidth="1"/>
    <col min="5125" max="5125" width="26" style="20" customWidth="1"/>
    <col min="5126" max="5126" width="11.140625" style="20" customWidth="1"/>
    <col min="5127" max="5127" width="11.5703125" style="20" customWidth="1"/>
    <col min="5128" max="5128" width="24.28515625" style="20" customWidth="1"/>
    <col min="5129" max="5129" width="9" style="20"/>
    <col min="5130" max="5375" width="9.140625" style="20" customWidth="1"/>
    <col min="5376" max="5376" width="5.42578125" style="20" customWidth="1"/>
    <col min="5377" max="5377" width="9" style="20"/>
    <col min="5378" max="5378" width="5.5703125" style="20" customWidth="1"/>
    <col min="5379" max="5379" width="47" style="20" customWidth="1"/>
    <col min="5380" max="5380" width="19.28515625" style="20" customWidth="1"/>
    <col min="5381" max="5381" width="26" style="20" customWidth="1"/>
    <col min="5382" max="5382" width="11.140625" style="20" customWidth="1"/>
    <col min="5383" max="5383" width="11.5703125" style="20" customWidth="1"/>
    <col min="5384" max="5384" width="24.28515625" style="20" customWidth="1"/>
    <col min="5385" max="5385" width="9" style="20"/>
    <col min="5386" max="5631" width="9.140625" style="20" customWidth="1"/>
    <col min="5632" max="5632" width="5.42578125" style="20" customWidth="1"/>
    <col min="5633" max="5633" width="9" style="20"/>
    <col min="5634" max="5634" width="5.5703125" style="20" customWidth="1"/>
    <col min="5635" max="5635" width="47" style="20" customWidth="1"/>
    <col min="5636" max="5636" width="19.28515625" style="20" customWidth="1"/>
    <col min="5637" max="5637" width="26" style="20" customWidth="1"/>
    <col min="5638" max="5638" width="11.140625" style="20" customWidth="1"/>
    <col min="5639" max="5639" width="11.5703125" style="20" customWidth="1"/>
    <col min="5640" max="5640" width="24.28515625" style="20" customWidth="1"/>
    <col min="5641" max="5641" width="9" style="20"/>
    <col min="5642" max="5887" width="9.140625" style="20" customWidth="1"/>
    <col min="5888" max="5888" width="5.42578125" style="20" customWidth="1"/>
    <col min="5889" max="5889" width="9" style="20"/>
    <col min="5890" max="5890" width="5.5703125" style="20" customWidth="1"/>
    <col min="5891" max="5891" width="47" style="20" customWidth="1"/>
    <col min="5892" max="5892" width="19.28515625" style="20" customWidth="1"/>
    <col min="5893" max="5893" width="26" style="20" customWidth="1"/>
    <col min="5894" max="5894" width="11.140625" style="20" customWidth="1"/>
    <col min="5895" max="5895" width="11.5703125" style="20" customWidth="1"/>
    <col min="5896" max="5896" width="24.28515625" style="20" customWidth="1"/>
    <col min="5897" max="5897" width="9" style="20"/>
    <col min="5898" max="6143" width="9.140625" style="20" customWidth="1"/>
    <col min="6144" max="6144" width="5.42578125" style="20" customWidth="1"/>
    <col min="6145" max="6145" width="9" style="20"/>
    <col min="6146" max="6146" width="5.5703125" style="20" customWidth="1"/>
    <col min="6147" max="6147" width="47" style="20" customWidth="1"/>
    <col min="6148" max="6148" width="19.28515625" style="20" customWidth="1"/>
    <col min="6149" max="6149" width="26" style="20" customWidth="1"/>
    <col min="6150" max="6150" width="11.140625" style="20" customWidth="1"/>
    <col min="6151" max="6151" width="11.5703125" style="20" customWidth="1"/>
    <col min="6152" max="6152" width="24.28515625" style="20" customWidth="1"/>
    <col min="6153" max="6153" width="9" style="20"/>
    <col min="6154" max="6399" width="9.140625" style="20" customWidth="1"/>
    <col min="6400" max="6400" width="5.42578125" style="20" customWidth="1"/>
    <col min="6401" max="6401" width="9" style="20"/>
    <col min="6402" max="6402" width="5.5703125" style="20" customWidth="1"/>
    <col min="6403" max="6403" width="47" style="20" customWidth="1"/>
    <col min="6404" max="6404" width="19.28515625" style="20" customWidth="1"/>
    <col min="6405" max="6405" width="26" style="20" customWidth="1"/>
    <col min="6406" max="6406" width="11.140625" style="20" customWidth="1"/>
    <col min="6407" max="6407" width="11.5703125" style="20" customWidth="1"/>
    <col min="6408" max="6408" width="24.28515625" style="20" customWidth="1"/>
    <col min="6409" max="6409" width="9" style="20"/>
    <col min="6410" max="6655" width="9.140625" style="20" customWidth="1"/>
    <col min="6656" max="6656" width="5.42578125" style="20" customWidth="1"/>
    <col min="6657" max="6657" width="9" style="20"/>
    <col min="6658" max="6658" width="5.5703125" style="20" customWidth="1"/>
    <col min="6659" max="6659" width="47" style="20" customWidth="1"/>
    <col min="6660" max="6660" width="19.28515625" style="20" customWidth="1"/>
    <col min="6661" max="6661" width="26" style="20" customWidth="1"/>
    <col min="6662" max="6662" width="11.140625" style="20" customWidth="1"/>
    <col min="6663" max="6663" width="11.5703125" style="20" customWidth="1"/>
    <col min="6664" max="6664" width="24.28515625" style="20" customWidth="1"/>
    <col min="6665" max="6665" width="9" style="20"/>
    <col min="6666" max="6911" width="9.140625" style="20" customWidth="1"/>
    <col min="6912" max="6912" width="5.42578125" style="20" customWidth="1"/>
    <col min="6913" max="6913" width="9" style="20"/>
    <col min="6914" max="6914" width="5.5703125" style="20" customWidth="1"/>
    <col min="6915" max="6915" width="47" style="20" customWidth="1"/>
    <col min="6916" max="6916" width="19.28515625" style="20" customWidth="1"/>
    <col min="6917" max="6917" width="26" style="20" customWidth="1"/>
    <col min="6918" max="6918" width="11.140625" style="20" customWidth="1"/>
    <col min="6919" max="6919" width="11.5703125" style="20" customWidth="1"/>
    <col min="6920" max="6920" width="24.28515625" style="20" customWidth="1"/>
    <col min="6921" max="6921" width="9" style="20"/>
    <col min="6922" max="7167" width="9.140625" style="20" customWidth="1"/>
    <col min="7168" max="7168" width="5.42578125" style="20" customWidth="1"/>
    <col min="7169" max="7169" width="9" style="20"/>
    <col min="7170" max="7170" width="5.5703125" style="20" customWidth="1"/>
    <col min="7171" max="7171" width="47" style="20" customWidth="1"/>
    <col min="7172" max="7172" width="19.28515625" style="20" customWidth="1"/>
    <col min="7173" max="7173" width="26" style="20" customWidth="1"/>
    <col min="7174" max="7174" width="11.140625" style="20" customWidth="1"/>
    <col min="7175" max="7175" width="11.5703125" style="20" customWidth="1"/>
    <col min="7176" max="7176" width="24.28515625" style="20" customWidth="1"/>
    <col min="7177" max="7177" width="9" style="20"/>
    <col min="7178" max="7423" width="9.140625" style="20" customWidth="1"/>
    <col min="7424" max="7424" width="5.42578125" style="20" customWidth="1"/>
    <col min="7425" max="7425" width="9" style="20"/>
    <col min="7426" max="7426" width="5.5703125" style="20" customWidth="1"/>
    <col min="7427" max="7427" width="47" style="20" customWidth="1"/>
    <col min="7428" max="7428" width="19.28515625" style="20" customWidth="1"/>
    <col min="7429" max="7429" width="26" style="20" customWidth="1"/>
    <col min="7430" max="7430" width="11.140625" style="20" customWidth="1"/>
    <col min="7431" max="7431" width="11.5703125" style="20" customWidth="1"/>
    <col min="7432" max="7432" width="24.28515625" style="20" customWidth="1"/>
    <col min="7433" max="7433" width="9" style="20"/>
    <col min="7434" max="7679" width="9.140625" style="20" customWidth="1"/>
    <col min="7680" max="7680" width="5.42578125" style="20" customWidth="1"/>
    <col min="7681" max="7681" width="9" style="20"/>
    <col min="7682" max="7682" width="5.5703125" style="20" customWidth="1"/>
    <col min="7683" max="7683" width="47" style="20" customWidth="1"/>
    <col min="7684" max="7684" width="19.28515625" style="20" customWidth="1"/>
    <col min="7685" max="7685" width="26" style="20" customWidth="1"/>
    <col min="7686" max="7686" width="11.140625" style="20" customWidth="1"/>
    <col min="7687" max="7687" width="11.5703125" style="20" customWidth="1"/>
    <col min="7688" max="7688" width="24.28515625" style="20" customWidth="1"/>
    <col min="7689" max="7689" width="9" style="20"/>
    <col min="7690" max="7935" width="9.140625" style="20" customWidth="1"/>
    <col min="7936" max="7936" width="5.42578125" style="20" customWidth="1"/>
    <col min="7937" max="7937" width="9" style="20"/>
    <col min="7938" max="7938" width="5.5703125" style="20" customWidth="1"/>
    <col min="7939" max="7939" width="47" style="20" customWidth="1"/>
    <col min="7940" max="7940" width="19.28515625" style="20" customWidth="1"/>
    <col min="7941" max="7941" width="26" style="20" customWidth="1"/>
    <col min="7942" max="7942" width="11.140625" style="20" customWidth="1"/>
    <col min="7943" max="7943" width="11.5703125" style="20" customWidth="1"/>
    <col min="7944" max="7944" width="24.28515625" style="20" customWidth="1"/>
    <col min="7945" max="7945" width="9" style="20"/>
    <col min="7946" max="8191" width="9.140625" style="20" customWidth="1"/>
    <col min="8192" max="8192" width="5.42578125" style="20" customWidth="1"/>
    <col min="8193" max="8193" width="9" style="20"/>
    <col min="8194" max="8194" width="5.5703125" style="20" customWidth="1"/>
    <col min="8195" max="8195" width="47" style="20" customWidth="1"/>
    <col min="8196" max="8196" width="19.28515625" style="20" customWidth="1"/>
    <col min="8197" max="8197" width="26" style="20" customWidth="1"/>
    <col min="8198" max="8198" width="11.140625" style="20" customWidth="1"/>
    <col min="8199" max="8199" width="11.5703125" style="20" customWidth="1"/>
    <col min="8200" max="8200" width="24.28515625" style="20" customWidth="1"/>
    <col min="8201" max="8201" width="9" style="20"/>
    <col min="8202" max="8447" width="9.140625" style="20" customWidth="1"/>
    <col min="8448" max="8448" width="5.42578125" style="20" customWidth="1"/>
    <col min="8449" max="8449" width="9" style="20"/>
    <col min="8450" max="8450" width="5.5703125" style="20" customWidth="1"/>
    <col min="8451" max="8451" width="47" style="20" customWidth="1"/>
    <col min="8452" max="8452" width="19.28515625" style="20" customWidth="1"/>
    <col min="8453" max="8453" width="26" style="20" customWidth="1"/>
    <col min="8454" max="8454" width="11.140625" style="20" customWidth="1"/>
    <col min="8455" max="8455" width="11.5703125" style="20" customWidth="1"/>
    <col min="8456" max="8456" width="24.28515625" style="20" customWidth="1"/>
    <col min="8457" max="8457" width="9" style="20"/>
    <col min="8458" max="8703" width="9.140625" style="20" customWidth="1"/>
    <col min="8704" max="8704" width="5.42578125" style="20" customWidth="1"/>
    <col min="8705" max="8705" width="9" style="20"/>
    <col min="8706" max="8706" width="5.5703125" style="20" customWidth="1"/>
    <col min="8707" max="8707" width="47" style="20" customWidth="1"/>
    <col min="8708" max="8708" width="19.28515625" style="20" customWidth="1"/>
    <col min="8709" max="8709" width="26" style="20" customWidth="1"/>
    <col min="8710" max="8710" width="11.140625" style="20" customWidth="1"/>
    <col min="8711" max="8711" width="11.5703125" style="20" customWidth="1"/>
    <col min="8712" max="8712" width="24.28515625" style="20" customWidth="1"/>
    <col min="8713" max="8713" width="9" style="20"/>
    <col min="8714" max="8959" width="9.140625" style="20" customWidth="1"/>
    <col min="8960" max="8960" width="5.42578125" style="20" customWidth="1"/>
    <col min="8961" max="8961" width="9" style="20"/>
    <col min="8962" max="8962" width="5.5703125" style="20" customWidth="1"/>
    <col min="8963" max="8963" width="47" style="20" customWidth="1"/>
    <col min="8964" max="8964" width="19.28515625" style="20" customWidth="1"/>
    <col min="8965" max="8965" width="26" style="20" customWidth="1"/>
    <col min="8966" max="8966" width="11.140625" style="20" customWidth="1"/>
    <col min="8967" max="8967" width="11.5703125" style="20" customWidth="1"/>
    <col min="8968" max="8968" width="24.28515625" style="20" customWidth="1"/>
    <col min="8969" max="8969" width="9" style="20"/>
    <col min="8970" max="9215" width="9.140625" style="20" customWidth="1"/>
    <col min="9216" max="9216" width="5.42578125" style="20" customWidth="1"/>
    <col min="9217" max="9217" width="9" style="20"/>
    <col min="9218" max="9218" width="5.5703125" style="20" customWidth="1"/>
    <col min="9219" max="9219" width="47" style="20" customWidth="1"/>
    <col min="9220" max="9220" width="19.28515625" style="20" customWidth="1"/>
    <col min="9221" max="9221" width="26" style="20" customWidth="1"/>
    <col min="9222" max="9222" width="11.140625" style="20" customWidth="1"/>
    <col min="9223" max="9223" width="11.5703125" style="20" customWidth="1"/>
    <col min="9224" max="9224" width="24.28515625" style="20" customWidth="1"/>
    <col min="9225" max="9225" width="9" style="20"/>
    <col min="9226" max="9471" width="9.140625" style="20" customWidth="1"/>
    <col min="9472" max="9472" width="5.42578125" style="20" customWidth="1"/>
    <col min="9473" max="9473" width="9" style="20"/>
    <col min="9474" max="9474" width="5.5703125" style="20" customWidth="1"/>
    <col min="9475" max="9475" width="47" style="20" customWidth="1"/>
    <col min="9476" max="9476" width="19.28515625" style="20" customWidth="1"/>
    <col min="9477" max="9477" width="26" style="20" customWidth="1"/>
    <col min="9478" max="9478" width="11.140625" style="20" customWidth="1"/>
    <col min="9479" max="9479" width="11.5703125" style="20" customWidth="1"/>
    <col min="9480" max="9480" width="24.28515625" style="20" customWidth="1"/>
    <col min="9481" max="9481" width="9" style="20"/>
    <col min="9482" max="9727" width="9.140625" style="20" customWidth="1"/>
    <col min="9728" max="9728" width="5.42578125" style="20" customWidth="1"/>
    <col min="9729" max="9729" width="9" style="20"/>
    <col min="9730" max="9730" width="5.5703125" style="20" customWidth="1"/>
    <col min="9731" max="9731" width="47" style="20" customWidth="1"/>
    <col min="9732" max="9732" width="19.28515625" style="20" customWidth="1"/>
    <col min="9733" max="9733" width="26" style="20" customWidth="1"/>
    <col min="9734" max="9734" width="11.140625" style="20" customWidth="1"/>
    <col min="9735" max="9735" width="11.5703125" style="20" customWidth="1"/>
    <col min="9736" max="9736" width="24.28515625" style="20" customWidth="1"/>
    <col min="9737" max="9737" width="9" style="20"/>
    <col min="9738" max="9983" width="9.140625" style="20" customWidth="1"/>
    <col min="9984" max="9984" width="5.42578125" style="20" customWidth="1"/>
    <col min="9985" max="9985" width="9" style="20"/>
    <col min="9986" max="9986" width="5.5703125" style="20" customWidth="1"/>
    <col min="9987" max="9987" width="47" style="20" customWidth="1"/>
    <col min="9988" max="9988" width="19.28515625" style="20" customWidth="1"/>
    <col min="9989" max="9989" width="26" style="20" customWidth="1"/>
    <col min="9990" max="9990" width="11.140625" style="20" customWidth="1"/>
    <col min="9991" max="9991" width="11.5703125" style="20" customWidth="1"/>
    <col min="9992" max="9992" width="24.28515625" style="20" customWidth="1"/>
    <col min="9993" max="9993" width="9" style="20"/>
    <col min="9994" max="10239" width="9.140625" style="20" customWidth="1"/>
    <col min="10240" max="10240" width="5.42578125" style="20" customWidth="1"/>
    <col min="10241" max="10241" width="9" style="20"/>
    <col min="10242" max="10242" width="5.5703125" style="20" customWidth="1"/>
    <col min="10243" max="10243" width="47" style="20" customWidth="1"/>
    <col min="10244" max="10244" width="19.28515625" style="20" customWidth="1"/>
    <col min="10245" max="10245" width="26" style="20" customWidth="1"/>
    <col min="10246" max="10246" width="11.140625" style="20" customWidth="1"/>
    <col min="10247" max="10247" width="11.5703125" style="20" customWidth="1"/>
    <col min="10248" max="10248" width="24.28515625" style="20" customWidth="1"/>
    <col min="10249" max="10249" width="9" style="20"/>
    <col min="10250" max="10495" width="9.140625" style="20" customWidth="1"/>
    <col min="10496" max="10496" width="5.42578125" style="20" customWidth="1"/>
    <col min="10497" max="10497" width="9" style="20"/>
    <col min="10498" max="10498" width="5.5703125" style="20" customWidth="1"/>
    <col min="10499" max="10499" width="47" style="20" customWidth="1"/>
    <col min="10500" max="10500" width="19.28515625" style="20" customWidth="1"/>
    <col min="10501" max="10501" width="26" style="20" customWidth="1"/>
    <col min="10502" max="10502" width="11.140625" style="20" customWidth="1"/>
    <col min="10503" max="10503" width="11.5703125" style="20" customWidth="1"/>
    <col min="10504" max="10504" width="24.28515625" style="20" customWidth="1"/>
    <col min="10505" max="10505" width="9" style="20"/>
    <col min="10506" max="10751" width="9.140625" style="20" customWidth="1"/>
    <col min="10752" max="10752" width="5.42578125" style="20" customWidth="1"/>
    <col min="10753" max="10753" width="9" style="20"/>
    <col min="10754" max="10754" width="5.5703125" style="20" customWidth="1"/>
    <col min="10755" max="10755" width="47" style="20" customWidth="1"/>
    <col min="10756" max="10756" width="19.28515625" style="20" customWidth="1"/>
    <col min="10757" max="10757" width="26" style="20" customWidth="1"/>
    <col min="10758" max="10758" width="11.140625" style="20" customWidth="1"/>
    <col min="10759" max="10759" width="11.5703125" style="20" customWidth="1"/>
    <col min="10760" max="10760" width="24.28515625" style="20" customWidth="1"/>
    <col min="10761" max="10761" width="9" style="20"/>
    <col min="10762" max="11007" width="9.140625" style="20" customWidth="1"/>
    <col min="11008" max="11008" width="5.42578125" style="20" customWidth="1"/>
    <col min="11009" max="11009" width="9" style="20"/>
    <col min="11010" max="11010" width="5.5703125" style="20" customWidth="1"/>
    <col min="11011" max="11011" width="47" style="20" customWidth="1"/>
    <col min="11012" max="11012" width="19.28515625" style="20" customWidth="1"/>
    <col min="11013" max="11013" width="26" style="20" customWidth="1"/>
    <col min="11014" max="11014" width="11.140625" style="20" customWidth="1"/>
    <col min="11015" max="11015" width="11.5703125" style="20" customWidth="1"/>
    <col min="11016" max="11016" width="24.28515625" style="20" customWidth="1"/>
    <col min="11017" max="11017" width="9" style="20"/>
    <col min="11018" max="11263" width="9.140625" style="20" customWidth="1"/>
    <col min="11264" max="11264" width="5.42578125" style="20" customWidth="1"/>
    <col min="11265" max="11265" width="9" style="20"/>
    <col min="11266" max="11266" width="5.5703125" style="20" customWidth="1"/>
    <col min="11267" max="11267" width="47" style="20" customWidth="1"/>
    <col min="11268" max="11268" width="19.28515625" style="20" customWidth="1"/>
    <col min="11269" max="11269" width="26" style="20" customWidth="1"/>
    <col min="11270" max="11270" width="11.140625" style="20" customWidth="1"/>
    <col min="11271" max="11271" width="11.5703125" style="20" customWidth="1"/>
    <col min="11272" max="11272" width="24.28515625" style="20" customWidth="1"/>
    <col min="11273" max="11273" width="9" style="20"/>
    <col min="11274" max="11519" width="9.140625" style="20" customWidth="1"/>
    <col min="11520" max="11520" width="5.42578125" style="20" customWidth="1"/>
    <col min="11521" max="11521" width="9" style="20"/>
    <col min="11522" max="11522" width="5.5703125" style="20" customWidth="1"/>
    <col min="11523" max="11523" width="47" style="20" customWidth="1"/>
    <col min="11524" max="11524" width="19.28515625" style="20" customWidth="1"/>
    <col min="11525" max="11525" width="26" style="20" customWidth="1"/>
    <col min="11526" max="11526" width="11.140625" style="20" customWidth="1"/>
    <col min="11527" max="11527" width="11.5703125" style="20" customWidth="1"/>
    <col min="11528" max="11528" width="24.28515625" style="20" customWidth="1"/>
    <col min="11529" max="11529" width="9" style="20"/>
    <col min="11530" max="11775" width="9.140625" style="20" customWidth="1"/>
    <col min="11776" max="11776" width="5.42578125" style="20" customWidth="1"/>
    <col min="11777" max="11777" width="9" style="20"/>
    <col min="11778" max="11778" width="5.5703125" style="20" customWidth="1"/>
    <col min="11779" max="11779" width="47" style="20" customWidth="1"/>
    <col min="11780" max="11780" width="19.28515625" style="20" customWidth="1"/>
    <col min="11781" max="11781" width="26" style="20" customWidth="1"/>
    <col min="11782" max="11782" width="11.140625" style="20" customWidth="1"/>
    <col min="11783" max="11783" width="11.5703125" style="20" customWidth="1"/>
    <col min="11784" max="11784" width="24.28515625" style="20" customWidth="1"/>
    <col min="11785" max="11785" width="9" style="20"/>
    <col min="11786" max="12031" width="9.140625" style="20" customWidth="1"/>
    <col min="12032" max="12032" width="5.42578125" style="20" customWidth="1"/>
    <col min="12033" max="12033" width="9" style="20"/>
    <col min="12034" max="12034" width="5.5703125" style="20" customWidth="1"/>
    <col min="12035" max="12035" width="47" style="20" customWidth="1"/>
    <col min="12036" max="12036" width="19.28515625" style="20" customWidth="1"/>
    <col min="12037" max="12037" width="26" style="20" customWidth="1"/>
    <col min="12038" max="12038" width="11.140625" style="20" customWidth="1"/>
    <col min="12039" max="12039" width="11.5703125" style="20" customWidth="1"/>
    <col min="12040" max="12040" width="24.28515625" style="20" customWidth="1"/>
    <col min="12041" max="12041" width="9" style="20"/>
    <col min="12042" max="12287" width="9.140625" style="20" customWidth="1"/>
    <col min="12288" max="12288" width="5.42578125" style="20" customWidth="1"/>
    <col min="12289" max="12289" width="9" style="20"/>
    <col min="12290" max="12290" width="5.5703125" style="20" customWidth="1"/>
    <col min="12291" max="12291" width="47" style="20" customWidth="1"/>
    <col min="12292" max="12292" width="19.28515625" style="20" customWidth="1"/>
    <col min="12293" max="12293" width="26" style="20" customWidth="1"/>
    <col min="12294" max="12294" width="11.140625" style="20" customWidth="1"/>
    <col min="12295" max="12295" width="11.5703125" style="20" customWidth="1"/>
    <col min="12296" max="12296" width="24.28515625" style="20" customWidth="1"/>
    <col min="12297" max="12297" width="9" style="20"/>
    <col min="12298" max="12543" width="9.140625" style="20" customWidth="1"/>
    <col min="12544" max="12544" width="5.42578125" style="20" customWidth="1"/>
    <col min="12545" max="12545" width="9" style="20"/>
    <col min="12546" max="12546" width="5.5703125" style="20" customWidth="1"/>
    <col min="12547" max="12547" width="47" style="20" customWidth="1"/>
    <col min="12548" max="12548" width="19.28515625" style="20" customWidth="1"/>
    <col min="12549" max="12549" width="26" style="20" customWidth="1"/>
    <col min="12550" max="12550" width="11.140625" style="20" customWidth="1"/>
    <col min="12551" max="12551" width="11.5703125" style="20" customWidth="1"/>
    <col min="12552" max="12552" width="24.28515625" style="20" customWidth="1"/>
    <col min="12553" max="12553" width="9" style="20"/>
    <col min="12554" max="12799" width="9.140625" style="20" customWidth="1"/>
    <col min="12800" max="12800" width="5.42578125" style="20" customWidth="1"/>
    <col min="12801" max="12801" width="9" style="20"/>
    <col min="12802" max="12802" width="5.5703125" style="20" customWidth="1"/>
    <col min="12803" max="12803" width="47" style="20" customWidth="1"/>
    <col min="12804" max="12804" width="19.28515625" style="20" customWidth="1"/>
    <col min="12805" max="12805" width="26" style="20" customWidth="1"/>
    <col min="12806" max="12806" width="11.140625" style="20" customWidth="1"/>
    <col min="12807" max="12807" width="11.5703125" style="20" customWidth="1"/>
    <col min="12808" max="12808" width="24.28515625" style="20" customWidth="1"/>
    <col min="12809" max="12809" width="9" style="20"/>
    <col min="12810" max="13055" width="9.140625" style="20" customWidth="1"/>
    <col min="13056" max="13056" width="5.42578125" style="20" customWidth="1"/>
    <col min="13057" max="13057" width="9" style="20"/>
    <col min="13058" max="13058" width="5.5703125" style="20" customWidth="1"/>
    <col min="13059" max="13059" width="47" style="20" customWidth="1"/>
    <col min="13060" max="13060" width="19.28515625" style="20" customWidth="1"/>
    <col min="13061" max="13061" width="26" style="20" customWidth="1"/>
    <col min="13062" max="13062" width="11.140625" style="20" customWidth="1"/>
    <col min="13063" max="13063" width="11.5703125" style="20" customWidth="1"/>
    <col min="13064" max="13064" width="24.28515625" style="20" customWidth="1"/>
    <col min="13065" max="13065" width="9" style="20"/>
    <col min="13066" max="13311" width="9.140625" style="20" customWidth="1"/>
    <col min="13312" max="13312" width="5.42578125" style="20" customWidth="1"/>
    <col min="13313" max="13313" width="9" style="20"/>
    <col min="13314" max="13314" width="5.5703125" style="20" customWidth="1"/>
    <col min="13315" max="13315" width="47" style="20" customWidth="1"/>
    <col min="13316" max="13316" width="19.28515625" style="20" customWidth="1"/>
    <col min="13317" max="13317" width="26" style="20" customWidth="1"/>
    <col min="13318" max="13318" width="11.140625" style="20" customWidth="1"/>
    <col min="13319" max="13319" width="11.5703125" style="20" customWidth="1"/>
    <col min="13320" max="13320" width="24.28515625" style="20" customWidth="1"/>
    <col min="13321" max="13321" width="9" style="20"/>
    <col min="13322" max="13567" width="9.140625" style="20" customWidth="1"/>
    <col min="13568" max="13568" width="5.42578125" style="20" customWidth="1"/>
    <col min="13569" max="13569" width="9" style="20"/>
    <col min="13570" max="13570" width="5.5703125" style="20" customWidth="1"/>
    <col min="13571" max="13571" width="47" style="20" customWidth="1"/>
    <col min="13572" max="13572" width="19.28515625" style="20" customWidth="1"/>
    <col min="13573" max="13573" width="26" style="20" customWidth="1"/>
    <col min="13574" max="13574" width="11.140625" style="20" customWidth="1"/>
    <col min="13575" max="13575" width="11.5703125" style="20" customWidth="1"/>
    <col min="13576" max="13576" width="24.28515625" style="20" customWidth="1"/>
    <col min="13577" max="13577" width="9" style="20"/>
    <col min="13578" max="13823" width="9.140625" style="20" customWidth="1"/>
    <col min="13824" max="13824" width="5.42578125" style="20" customWidth="1"/>
    <col min="13825" max="13825" width="9" style="20"/>
    <col min="13826" max="13826" width="5.5703125" style="20" customWidth="1"/>
    <col min="13827" max="13827" width="47" style="20" customWidth="1"/>
    <col min="13828" max="13828" width="19.28515625" style="20" customWidth="1"/>
    <col min="13829" max="13829" width="26" style="20" customWidth="1"/>
    <col min="13830" max="13830" width="11.140625" style="20" customWidth="1"/>
    <col min="13831" max="13831" width="11.5703125" style="20" customWidth="1"/>
    <col min="13832" max="13832" width="24.28515625" style="20" customWidth="1"/>
    <col min="13833" max="13833" width="9" style="20"/>
    <col min="13834" max="14079" width="9.140625" style="20" customWidth="1"/>
    <col min="14080" max="14080" width="5.42578125" style="20" customWidth="1"/>
    <col min="14081" max="14081" width="9" style="20"/>
    <col min="14082" max="14082" width="5.5703125" style="20" customWidth="1"/>
    <col min="14083" max="14083" width="47" style="20" customWidth="1"/>
    <col min="14084" max="14084" width="19.28515625" style="20" customWidth="1"/>
    <col min="14085" max="14085" width="26" style="20" customWidth="1"/>
    <col min="14086" max="14086" width="11.140625" style="20" customWidth="1"/>
    <col min="14087" max="14087" width="11.5703125" style="20" customWidth="1"/>
    <col min="14088" max="14088" width="24.28515625" style="20" customWidth="1"/>
    <col min="14089" max="14089" width="9" style="20"/>
    <col min="14090" max="14335" width="9.140625" style="20" customWidth="1"/>
    <col min="14336" max="14336" width="5.42578125" style="20" customWidth="1"/>
    <col min="14337" max="14337" width="9" style="20"/>
    <col min="14338" max="14338" width="5.5703125" style="20" customWidth="1"/>
    <col min="14339" max="14339" width="47" style="20" customWidth="1"/>
    <col min="14340" max="14340" width="19.28515625" style="20" customWidth="1"/>
    <col min="14341" max="14341" width="26" style="20" customWidth="1"/>
    <col min="14342" max="14342" width="11.140625" style="20" customWidth="1"/>
    <col min="14343" max="14343" width="11.5703125" style="20" customWidth="1"/>
    <col min="14344" max="14344" width="24.28515625" style="20" customWidth="1"/>
    <col min="14345" max="14345" width="9" style="20"/>
    <col min="14346" max="14591" width="9.140625" style="20" customWidth="1"/>
    <col min="14592" max="14592" width="5.42578125" style="20" customWidth="1"/>
    <col min="14593" max="14593" width="9" style="20"/>
    <col min="14594" max="14594" width="5.5703125" style="20" customWidth="1"/>
    <col min="14595" max="14595" width="47" style="20" customWidth="1"/>
    <col min="14596" max="14596" width="19.28515625" style="20" customWidth="1"/>
    <col min="14597" max="14597" width="26" style="20" customWidth="1"/>
    <col min="14598" max="14598" width="11.140625" style="20" customWidth="1"/>
    <col min="14599" max="14599" width="11.5703125" style="20" customWidth="1"/>
    <col min="14600" max="14600" width="24.28515625" style="20" customWidth="1"/>
    <col min="14601" max="14601" width="9" style="20"/>
    <col min="14602" max="14847" width="9.140625" style="20" customWidth="1"/>
    <col min="14848" max="14848" width="5.42578125" style="20" customWidth="1"/>
    <col min="14849" max="14849" width="9" style="20"/>
    <col min="14850" max="14850" width="5.5703125" style="20" customWidth="1"/>
    <col min="14851" max="14851" width="47" style="20" customWidth="1"/>
    <col min="14852" max="14852" width="19.28515625" style="20" customWidth="1"/>
    <col min="14853" max="14853" width="26" style="20" customWidth="1"/>
    <col min="14854" max="14854" width="11.140625" style="20" customWidth="1"/>
    <col min="14855" max="14855" width="11.5703125" style="20" customWidth="1"/>
    <col min="14856" max="14856" width="24.28515625" style="20" customWidth="1"/>
    <col min="14857" max="14857" width="9" style="20"/>
    <col min="14858" max="15103" width="9.140625" style="20" customWidth="1"/>
    <col min="15104" max="15104" width="5.42578125" style="20" customWidth="1"/>
    <col min="15105" max="15105" width="9" style="20"/>
    <col min="15106" max="15106" width="5.5703125" style="20" customWidth="1"/>
    <col min="15107" max="15107" width="47" style="20" customWidth="1"/>
    <col min="15108" max="15108" width="19.28515625" style="20" customWidth="1"/>
    <col min="15109" max="15109" width="26" style="20" customWidth="1"/>
    <col min="15110" max="15110" width="11.140625" style="20" customWidth="1"/>
    <col min="15111" max="15111" width="11.5703125" style="20" customWidth="1"/>
    <col min="15112" max="15112" width="24.28515625" style="20" customWidth="1"/>
    <col min="15113" max="15113" width="9" style="20"/>
    <col min="15114" max="15359" width="9.140625" style="20" customWidth="1"/>
    <col min="15360" max="15360" width="5.42578125" style="20" customWidth="1"/>
    <col min="15361" max="15361" width="9" style="20"/>
    <col min="15362" max="15362" width="5.5703125" style="20" customWidth="1"/>
    <col min="15363" max="15363" width="47" style="20" customWidth="1"/>
    <col min="15364" max="15364" width="19.28515625" style="20" customWidth="1"/>
    <col min="15365" max="15365" width="26" style="20" customWidth="1"/>
    <col min="15366" max="15366" width="11.140625" style="20" customWidth="1"/>
    <col min="15367" max="15367" width="11.5703125" style="20" customWidth="1"/>
    <col min="15368" max="15368" width="24.28515625" style="20" customWidth="1"/>
    <col min="15369" max="15369" width="9" style="20"/>
    <col min="15370" max="15615" width="9.140625" style="20" customWidth="1"/>
    <col min="15616" max="15616" width="5.42578125" style="20" customWidth="1"/>
    <col min="15617" max="15617" width="9" style="20"/>
    <col min="15618" max="15618" width="5.5703125" style="20" customWidth="1"/>
    <col min="15619" max="15619" width="47" style="20" customWidth="1"/>
    <col min="15620" max="15620" width="19.28515625" style="20" customWidth="1"/>
    <col min="15621" max="15621" width="26" style="20" customWidth="1"/>
    <col min="15622" max="15622" width="11.140625" style="20" customWidth="1"/>
    <col min="15623" max="15623" width="11.5703125" style="20" customWidth="1"/>
    <col min="15624" max="15624" width="24.28515625" style="20" customWidth="1"/>
    <col min="15625" max="15625" width="9" style="20"/>
    <col min="15626" max="15871" width="9.140625" style="20" customWidth="1"/>
    <col min="15872" max="15872" width="5.42578125" style="20" customWidth="1"/>
    <col min="15873" max="15873" width="9" style="20"/>
    <col min="15874" max="15874" width="5.5703125" style="20" customWidth="1"/>
    <col min="15875" max="15875" width="47" style="20" customWidth="1"/>
    <col min="15876" max="15876" width="19.28515625" style="20" customWidth="1"/>
    <col min="15877" max="15877" width="26" style="20" customWidth="1"/>
    <col min="15878" max="15878" width="11.140625" style="20" customWidth="1"/>
    <col min="15879" max="15879" width="11.5703125" style="20" customWidth="1"/>
    <col min="15880" max="15880" width="24.28515625" style="20" customWidth="1"/>
    <col min="15881" max="15881" width="9" style="20"/>
    <col min="15882" max="16127" width="9.140625" style="20" customWidth="1"/>
    <col min="16128" max="16128" width="5.42578125" style="20" customWidth="1"/>
    <col min="16129" max="16129" width="9" style="20"/>
    <col min="16130" max="16130" width="5.5703125" style="20" customWidth="1"/>
    <col min="16131" max="16131" width="47" style="20" customWidth="1"/>
    <col min="16132" max="16132" width="19.28515625" style="20" customWidth="1"/>
    <col min="16133" max="16133" width="26" style="20" customWidth="1"/>
    <col min="16134" max="16134" width="11.140625" style="20" customWidth="1"/>
    <col min="16135" max="16135" width="11.5703125" style="20" customWidth="1"/>
    <col min="16136" max="16136" width="24.28515625" style="20" customWidth="1"/>
    <col min="16137" max="16137" width="9" style="20"/>
    <col min="16138" max="16383" width="9.140625" style="20" customWidth="1"/>
    <col min="16384" max="16384" width="5.42578125" style="20" customWidth="1"/>
  </cols>
  <sheetData>
    <row r="1" spans="1:8" ht="22.9" customHeight="1">
      <c r="A1" s="253" t="s">
        <v>60</v>
      </c>
      <c r="B1" s="253"/>
      <c r="C1" s="253"/>
      <c r="D1" s="253"/>
      <c r="E1" s="253"/>
      <c r="F1" s="253"/>
      <c r="G1" s="254"/>
      <c r="H1" s="254"/>
    </row>
    <row r="2" spans="1:8" ht="22.9" customHeight="1">
      <c r="A2" s="253" t="s">
        <v>251</v>
      </c>
      <c r="B2" s="253"/>
      <c r="C2" s="253"/>
      <c r="D2" s="253"/>
      <c r="E2" s="253"/>
      <c r="F2" s="253"/>
      <c r="G2" s="254"/>
      <c r="H2" s="254"/>
    </row>
    <row r="3" spans="1:8" ht="22.9" customHeight="1">
      <c r="A3" s="255" t="s">
        <v>61</v>
      </c>
      <c r="B3" s="255"/>
      <c r="C3" s="255"/>
      <c r="D3" s="255"/>
      <c r="E3" s="255"/>
      <c r="F3" s="255"/>
      <c r="G3" s="256"/>
      <c r="H3" s="256"/>
    </row>
    <row r="4" spans="1:8" ht="24.75" customHeight="1"/>
    <row r="5" spans="1:8" ht="99" customHeight="1">
      <c r="A5" s="50" t="s">
        <v>62</v>
      </c>
      <c r="B5" s="50" t="s">
        <v>63</v>
      </c>
      <c r="C5" s="50" t="s">
        <v>64</v>
      </c>
      <c r="D5" s="50" t="s">
        <v>18</v>
      </c>
      <c r="E5" s="50" t="s">
        <v>65</v>
      </c>
      <c r="F5" s="50" t="s">
        <v>66</v>
      </c>
      <c r="G5" s="50" t="s">
        <v>67</v>
      </c>
      <c r="H5" s="50" t="s">
        <v>3</v>
      </c>
    </row>
    <row r="6" spans="1:8" s="53" customFormat="1" ht="24.75" customHeight="1">
      <c r="A6" s="51">
        <v>1</v>
      </c>
      <c r="B6" s="51">
        <v>2</v>
      </c>
      <c r="C6" s="51">
        <v>3</v>
      </c>
      <c r="D6" s="51">
        <v>4</v>
      </c>
      <c r="E6" s="51">
        <v>5</v>
      </c>
      <c r="F6" s="51">
        <v>6</v>
      </c>
      <c r="G6" s="51">
        <v>7</v>
      </c>
      <c r="H6" s="52">
        <v>8</v>
      </c>
    </row>
    <row r="7" spans="1:8" ht="91.5" customHeight="1">
      <c r="A7" s="26">
        <v>1</v>
      </c>
      <c r="B7" s="27" t="s">
        <v>68</v>
      </c>
      <c r="C7" s="26" t="s">
        <v>69</v>
      </c>
      <c r="D7" s="26" t="s">
        <v>70</v>
      </c>
      <c r="E7" s="26" t="s">
        <v>71</v>
      </c>
      <c r="F7" s="26" t="s">
        <v>72</v>
      </c>
      <c r="G7" s="28"/>
      <c r="H7" s="29" t="s">
        <v>73</v>
      </c>
    </row>
    <row r="8" spans="1:8" ht="76.5" customHeight="1">
      <c r="A8" s="30">
        <v>2</v>
      </c>
      <c r="B8" s="31" t="s">
        <v>74</v>
      </c>
      <c r="C8" s="30" t="s">
        <v>75</v>
      </c>
      <c r="D8" s="30" t="s">
        <v>76</v>
      </c>
      <c r="E8" s="30" t="s">
        <v>77</v>
      </c>
      <c r="F8" s="30" t="s">
        <v>78</v>
      </c>
      <c r="G8" s="29"/>
      <c r="H8" s="29" t="s">
        <v>73</v>
      </c>
    </row>
    <row r="9" spans="1:8" ht="63" customHeight="1">
      <c r="A9" s="30">
        <v>3</v>
      </c>
      <c r="B9" s="32" t="s">
        <v>79</v>
      </c>
      <c r="C9" s="30" t="s">
        <v>75</v>
      </c>
      <c r="D9" s="30" t="s">
        <v>76</v>
      </c>
      <c r="E9" s="30" t="s">
        <v>77</v>
      </c>
      <c r="F9" s="30" t="s">
        <v>78</v>
      </c>
      <c r="G9" s="29"/>
      <c r="H9" s="29" t="s">
        <v>73</v>
      </c>
    </row>
    <row r="10" spans="1:8" ht="31.5">
      <c r="A10" s="30">
        <v>4</v>
      </c>
      <c r="B10" s="31" t="s">
        <v>80</v>
      </c>
      <c r="C10" s="30" t="s">
        <v>75</v>
      </c>
      <c r="D10" s="30" t="s">
        <v>76</v>
      </c>
      <c r="E10" s="30" t="s">
        <v>81</v>
      </c>
      <c r="F10" s="30" t="s">
        <v>82</v>
      </c>
      <c r="G10" s="29"/>
      <c r="H10" s="29"/>
    </row>
    <row r="11" spans="1:8" ht="138" customHeight="1">
      <c r="A11" s="30">
        <v>5</v>
      </c>
      <c r="B11" s="33" t="s">
        <v>83</v>
      </c>
      <c r="C11" s="30" t="s">
        <v>84</v>
      </c>
      <c r="D11" s="30" t="s">
        <v>85</v>
      </c>
      <c r="E11" s="30" t="s">
        <v>86</v>
      </c>
      <c r="F11" s="30" t="s">
        <v>87</v>
      </c>
      <c r="G11" s="29" t="s">
        <v>88</v>
      </c>
      <c r="H11" s="29"/>
    </row>
    <row r="12" spans="1:8" ht="142.5" customHeight="1">
      <c r="A12" s="30">
        <v>6</v>
      </c>
      <c r="B12" s="33" t="s">
        <v>89</v>
      </c>
      <c r="C12" s="30" t="s">
        <v>84</v>
      </c>
      <c r="D12" s="30" t="s">
        <v>85</v>
      </c>
      <c r="E12" s="30" t="s">
        <v>90</v>
      </c>
      <c r="F12" s="30" t="s">
        <v>87</v>
      </c>
      <c r="G12" s="29" t="s">
        <v>57</v>
      </c>
      <c r="H12" s="29"/>
    </row>
    <row r="13" spans="1:8" ht="57.75" customHeight="1">
      <c r="A13" s="30">
        <v>7</v>
      </c>
      <c r="B13" s="33" t="s">
        <v>91</v>
      </c>
      <c r="C13" s="30" t="s">
        <v>84</v>
      </c>
      <c r="D13" s="30" t="s">
        <v>85</v>
      </c>
      <c r="E13" s="30" t="s">
        <v>92</v>
      </c>
      <c r="F13" s="30" t="s">
        <v>87</v>
      </c>
      <c r="G13" s="29"/>
      <c r="H13" s="29"/>
    </row>
    <row r="14" spans="1:8" ht="162" customHeight="1">
      <c r="A14" s="30">
        <v>8</v>
      </c>
      <c r="B14" s="31" t="s">
        <v>93</v>
      </c>
      <c r="C14" s="30" t="s">
        <v>84</v>
      </c>
      <c r="D14" s="30" t="s">
        <v>85</v>
      </c>
      <c r="E14" s="30" t="s">
        <v>77</v>
      </c>
      <c r="F14" s="30" t="s">
        <v>78</v>
      </c>
      <c r="G14" s="34" t="s">
        <v>94</v>
      </c>
      <c r="H14" s="29"/>
    </row>
    <row r="15" spans="1:8" ht="47.25">
      <c r="A15" s="30">
        <v>9</v>
      </c>
      <c r="B15" s="33" t="s">
        <v>95</v>
      </c>
      <c r="C15" s="30" t="s">
        <v>84</v>
      </c>
      <c r="D15" s="30" t="s">
        <v>85</v>
      </c>
      <c r="E15" s="30" t="s">
        <v>92</v>
      </c>
      <c r="F15" s="30" t="s">
        <v>96</v>
      </c>
      <c r="G15" s="29"/>
      <c r="H15" s="29"/>
    </row>
    <row r="16" spans="1:8" ht="47.25">
      <c r="A16" s="30">
        <v>10</v>
      </c>
      <c r="B16" s="33" t="s">
        <v>97</v>
      </c>
      <c r="C16" s="30" t="s">
        <v>84</v>
      </c>
      <c r="D16" s="30" t="s">
        <v>85</v>
      </c>
      <c r="E16" s="30" t="s">
        <v>86</v>
      </c>
      <c r="F16" s="30" t="s">
        <v>98</v>
      </c>
      <c r="G16" s="29"/>
      <c r="H16" s="29"/>
    </row>
    <row r="17" spans="1:8" ht="47.25">
      <c r="A17" s="30">
        <v>11</v>
      </c>
      <c r="B17" s="33" t="s">
        <v>99</v>
      </c>
      <c r="C17" s="30" t="s">
        <v>84</v>
      </c>
      <c r="D17" s="30" t="s">
        <v>85</v>
      </c>
      <c r="E17" s="30" t="s">
        <v>86</v>
      </c>
      <c r="F17" s="30" t="s">
        <v>98</v>
      </c>
      <c r="G17" s="29"/>
      <c r="H17" s="29"/>
    </row>
    <row r="18" spans="1:8" ht="67.5" customHeight="1">
      <c r="A18" s="30">
        <v>12</v>
      </c>
      <c r="B18" s="33" t="s">
        <v>100</v>
      </c>
      <c r="C18" s="30" t="s">
        <v>84</v>
      </c>
      <c r="D18" s="30" t="s">
        <v>85</v>
      </c>
      <c r="E18" s="30" t="s">
        <v>92</v>
      </c>
      <c r="F18" s="30" t="s">
        <v>101</v>
      </c>
      <c r="G18" s="29"/>
      <c r="H18" s="33" t="s">
        <v>55</v>
      </c>
    </row>
    <row r="19" spans="1:8" ht="72.75" customHeight="1">
      <c r="A19" s="30">
        <v>13</v>
      </c>
      <c r="B19" s="33" t="s">
        <v>102</v>
      </c>
      <c r="C19" s="30" t="s">
        <v>103</v>
      </c>
      <c r="D19" s="30" t="s">
        <v>104</v>
      </c>
      <c r="E19" s="30" t="s">
        <v>92</v>
      </c>
      <c r="F19" s="30" t="s">
        <v>96</v>
      </c>
      <c r="G19" s="29"/>
      <c r="H19" s="29"/>
    </row>
    <row r="20" spans="1:8" ht="84" customHeight="1">
      <c r="A20" s="30">
        <v>14</v>
      </c>
      <c r="B20" s="33" t="s">
        <v>105</v>
      </c>
      <c r="C20" s="30" t="s">
        <v>103</v>
      </c>
      <c r="D20" s="30" t="s">
        <v>106</v>
      </c>
      <c r="E20" s="30" t="s">
        <v>92</v>
      </c>
      <c r="F20" s="30" t="s">
        <v>96</v>
      </c>
      <c r="G20" s="29"/>
      <c r="H20" s="29"/>
    </row>
    <row r="21" spans="1:8" ht="78.75">
      <c r="A21" s="30">
        <v>15</v>
      </c>
      <c r="B21" s="33" t="s">
        <v>107</v>
      </c>
      <c r="C21" s="30" t="s">
        <v>103</v>
      </c>
      <c r="D21" s="30" t="s">
        <v>106</v>
      </c>
      <c r="E21" s="30" t="s">
        <v>92</v>
      </c>
      <c r="F21" s="30" t="s">
        <v>96</v>
      </c>
      <c r="G21" s="29"/>
      <c r="H21" s="29"/>
    </row>
    <row r="22" spans="1:8" ht="47.25">
      <c r="A22" s="30">
        <v>16</v>
      </c>
      <c r="B22" s="33" t="s">
        <v>108</v>
      </c>
      <c r="C22" s="30" t="s">
        <v>103</v>
      </c>
      <c r="D22" s="30" t="s">
        <v>109</v>
      </c>
      <c r="E22" s="30" t="s">
        <v>92</v>
      </c>
      <c r="F22" s="30" t="s">
        <v>96</v>
      </c>
      <c r="G22" s="29"/>
      <c r="H22" s="29"/>
    </row>
    <row r="23" spans="1:8" ht="63">
      <c r="A23" s="30">
        <v>17</v>
      </c>
      <c r="B23" s="31" t="s">
        <v>110</v>
      </c>
      <c r="C23" s="30" t="s">
        <v>111</v>
      </c>
      <c r="D23" s="30" t="s">
        <v>112</v>
      </c>
      <c r="E23" s="30" t="s">
        <v>86</v>
      </c>
      <c r="F23" s="30" t="s">
        <v>87</v>
      </c>
      <c r="G23" s="35" t="s">
        <v>113</v>
      </c>
      <c r="H23" s="29"/>
    </row>
    <row r="24" spans="1:8" ht="84" customHeight="1">
      <c r="A24" s="30">
        <v>18</v>
      </c>
      <c r="B24" s="31" t="s">
        <v>114</v>
      </c>
      <c r="C24" s="30" t="s">
        <v>111</v>
      </c>
      <c r="D24" s="30" t="s">
        <v>112</v>
      </c>
      <c r="E24" s="30" t="s">
        <v>86</v>
      </c>
      <c r="F24" s="30" t="s">
        <v>87</v>
      </c>
      <c r="G24" s="29" t="s">
        <v>115</v>
      </c>
      <c r="H24" s="29"/>
    </row>
    <row r="25" spans="1:8" ht="261" customHeight="1">
      <c r="A25" s="30">
        <v>19</v>
      </c>
      <c r="B25" s="31" t="s">
        <v>116</v>
      </c>
      <c r="C25" s="30" t="s">
        <v>111</v>
      </c>
      <c r="D25" s="30" t="s">
        <v>117</v>
      </c>
      <c r="E25" s="30" t="s">
        <v>86</v>
      </c>
      <c r="F25" s="30" t="s">
        <v>101</v>
      </c>
      <c r="G25" s="29"/>
      <c r="H25" s="29" t="s">
        <v>118</v>
      </c>
    </row>
    <row r="26" spans="1:8" ht="63">
      <c r="A26" s="30">
        <v>20</v>
      </c>
      <c r="B26" s="31" t="s">
        <v>119</v>
      </c>
      <c r="C26" s="30" t="s">
        <v>111</v>
      </c>
      <c r="D26" s="30" t="s">
        <v>112</v>
      </c>
      <c r="E26" s="30" t="s">
        <v>86</v>
      </c>
      <c r="F26" s="30" t="s">
        <v>101</v>
      </c>
      <c r="G26" s="29"/>
      <c r="H26" s="29" t="s">
        <v>120</v>
      </c>
    </row>
    <row r="27" spans="1:8" ht="54.75" customHeight="1">
      <c r="A27" s="30">
        <v>21</v>
      </c>
      <c r="B27" s="33" t="s">
        <v>121</v>
      </c>
      <c r="C27" s="30" t="s">
        <v>122</v>
      </c>
      <c r="D27" s="30" t="s">
        <v>123</v>
      </c>
      <c r="E27" s="30" t="s">
        <v>86</v>
      </c>
      <c r="F27" s="30" t="s">
        <v>87</v>
      </c>
      <c r="G27" s="29"/>
      <c r="H27" s="29" t="s">
        <v>73</v>
      </c>
    </row>
    <row r="28" spans="1:8" ht="54.75" customHeight="1">
      <c r="A28" s="30">
        <v>22</v>
      </c>
      <c r="B28" s="33" t="s">
        <v>124</v>
      </c>
      <c r="C28" s="30" t="s">
        <v>122</v>
      </c>
      <c r="D28" s="30" t="s">
        <v>123</v>
      </c>
      <c r="E28" s="30" t="s">
        <v>86</v>
      </c>
      <c r="F28" s="30" t="s">
        <v>87</v>
      </c>
      <c r="G28" s="29"/>
      <c r="H28" s="29" t="s">
        <v>73</v>
      </c>
    </row>
    <row r="29" spans="1:8" ht="65.25" customHeight="1">
      <c r="A29" s="30">
        <v>23</v>
      </c>
      <c r="B29" s="33" t="s">
        <v>125</v>
      </c>
      <c r="C29" s="30" t="s">
        <v>122</v>
      </c>
      <c r="D29" s="30" t="s">
        <v>126</v>
      </c>
      <c r="E29" s="30" t="s">
        <v>127</v>
      </c>
      <c r="F29" s="30" t="s">
        <v>96</v>
      </c>
      <c r="G29" s="29"/>
      <c r="H29" s="29"/>
    </row>
    <row r="30" spans="1:8" ht="47.25">
      <c r="A30" s="30">
        <v>24</v>
      </c>
      <c r="B30" s="33" t="s">
        <v>128</v>
      </c>
      <c r="C30" s="30" t="s">
        <v>122</v>
      </c>
      <c r="D30" s="30" t="s">
        <v>129</v>
      </c>
      <c r="E30" s="30" t="s">
        <v>92</v>
      </c>
      <c r="F30" s="30" t="s">
        <v>101</v>
      </c>
      <c r="G30" s="29"/>
      <c r="H30" s="29"/>
    </row>
    <row r="31" spans="1:8" ht="47.25">
      <c r="A31" s="30">
        <v>25</v>
      </c>
      <c r="B31" s="33" t="s">
        <v>130</v>
      </c>
      <c r="C31" s="30" t="s">
        <v>131</v>
      </c>
      <c r="D31" s="30" t="s">
        <v>132</v>
      </c>
      <c r="E31" s="30" t="s">
        <v>92</v>
      </c>
      <c r="F31" s="30" t="s">
        <v>87</v>
      </c>
      <c r="G31" s="29"/>
      <c r="H31" s="29" t="s">
        <v>73</v>
      </c>
    </row>
    <row r="32" spans="1:8" s="36" customFormat="1" ht="63">
      <c r="A32" s="30">
        <v>26</v>
      </c>
      <c r="B32" s="37" t="s">
        <v>133</v>
      </c>
      <c r="C32" s="38" t="s">
        <v>131</v>
      </c>
      <c r="D32" s="38" t="s">
        <v>134</v>
      </c>
      <c r="E32" s="38" t="s">
        <v>86</v>
      </c>
      <c r="F32" s="38" t="s">
        <v>78</v>
      </c>
      <c r="G32" s="29" t="s">
        <v>135</v>
      </c>
      <c r="H32" s="29"/>
    </row>
    <row r="33" spans="1:8" ht="63">
      <c r="A33" s="30">
        <v>27</v>
      </c>
      <c r="B33" s="33" t="s">
        <v>136</v>
      </c>
      <c r="C33" s="30" t="s">
        <v>131</v>
      </c>
      <c r="D33" s="30" t="s">
        <v>134</v>
      </c>
      <c r="E33" s="30" t="s">
        <v>86</v>
      </c>
      <c r="F33" s="30" t="s">
        <v>78</v>
      </c>
      <c r="G33" s="29" t="s">
        <v>137</v>
      </c>
      <c r="H33" s="29"/>
    </row>
    <row r="34" spans="1:8" s="36" customFormat="1" ht="110.25">
      <c r="A34" s="30">
        <v>28</v>
      </c>
      <c r="B34" s="39" t="s">
        <v>138</v>
      </c>
      <c r="C34" s="39" t="s">
        <v>131</v>
      </c>
      <c r="D34" s="39" t="s">
        <v>134</v>
      </c>
      <c r="E34" s="39" t="s">
        <v>86</v>
      </c>
      <c r="F34" s="39" t="s">
        <v>78</v>
      </c>
      <c r="G34" s="40" t="s">
        <v>139</v>
      </c>
      <c r="H34" s="24"/>
    </row>
    <row r="35" spans="1:8" ht="63">
      <c r="A35" s="30">
        <v>29</v>
      </c>
      <c r="B35" s="33" t="s">
        <v>140</v>
      </c>
      <c r="C35" s="30" t="s">
        <v>131</v>
      </c>
      <c r="D35" s="30" t="s">
        <v>141</v>
      </c>
      <c r="E35" s="30" t="s">
        <v>86</v>
      </c>
      <c r="F35" s="30" t="s">
        <v>78</v>
      </c>
      <c r="G35" s="29" t="s">
        <v>142</v>
      </c>
      <c r="H35" s="29"/>
    </row>
    <row r="36" spans="1:8" ht="47.25">
      <c r="A36" s="30">
        <v>30</v>
      </c>
      <c r="B36" s="33" t="s">
        <v>143</v>
      </c>
      <c r="C36" s="30" t="s">
        <v>131</v>
      </c>
      <c r="D36" s="30" t="s">
        <v>144</v>
      </c>
      <c r="E36" s="30" t="s">
        <v>92</v>
      </c>
      <c r="F36" s="30" t="s">
        <v>101</v>
      </c>
      <c r="G36" s="29"/>
      <c r="H36" s="29" t="s">
        <v>145</v>
      </c>
    </row>
    <row r="37" spans="1:8" ht="94.5">
      <c r="A37" s="30">
        <v>31</v>
      </c>
      <c r="B37" s="33" t="s">
        <v>146</v>
      </c>
      <c r="C37" s="30" t="s">
        <v>131</v>
      </c>
      <c r="D37" s="30" t="s">
        <v>147</v>
      </c>
      <c r="E37" s="30" t="s">
        <v>92</v>
      </c>
      <c r="F37" s="30" t="s">
        <v>101</v>
      </c>
      <c r="G37" s="29" t="s">
        <v>148</v>
      </c>
      <c r="H37" s="29"/>
    </row>
    <row r="38" spans="1:8" ht="47.25">
      <c r="A38" s="30">
        <v>32</v>
      </c>
      <c r="B38" s="33" t="s">
        <v>149</v>
      </c>
      <c r="C38" s="30" t="s">
        <v>12</v>
      </c>
      <c r="D38" s="30" t="s">
        <v>150</v>
      </c>
      <c r="E38" s="30" t="s">
        <v>86</v>
      </c>
      <c r="F38" s="30" t="s">
        <v>98</v>
      </c>
      <c r="G38" s="29"/>
      <c r="H38" s="29"/>
    </row>
    <row r="39" spans="1:8" ht="47.25">
      <c r="A39" s="30">
        <v>33</v>
      </c>
      <c r="B39" s="33" t="s">
        <v>151</v>
      </c>
      <c r="C39" s="30" t="s">
        <v>12</v>
      </c>
      <c r="D39" s="30" t="s">
        <v>150</v>
      </c>
      <c r="E39" s="30" t="s">
        <v>86</v>
      </c>
      <c r="F39" s="30" t="s">
        <v>98</v>
      </c>
      <c r="G39" s="29"/>
      <c r="H39" s="29"/>
    </row>
    <row r="40" spans="1:8" ht="47.25">
      <c r="A40" s="30">
        <v>34</v>
      </c>
      <c r="B40" s="33" t="s">
        <v>152</v>
      </c>
      <c r="C40" s="30" t="s">
        <v>12</v>
      </c>
      <c r="D40" s="30" t="s">
        <v>150</v>
      </c>
      <c r="E40" s="30" t="s">
        <v>86</v>
      </c>
      <c r="F40" s="30" t="s">
        <v>98</v>
      </c>
      <c r="G40" s="29"/>
      <c r="H40" s="29"/>
    </row>
    <row r="41" spans="1:8" ht="47.25">
      <c r="A41" s="30">
        <v>35</v>
      </c>
      <c r="B41" s="33" t="s">
        <v>153</v>
      </c>
      <c r="C41" s="30" t="s">
        <v>154</v>
      </c>
      <c r="D41" s="30" t="s">
        <v>155</v>
      </c>
      <c r="E41" s="30" t="s">
        <v>86</v>
      </c>
      <c r="F41" s="30" t="s">
        <v>101</v>
      </c>
      <c r="G41" s="29"/>
      <c r="H41" s="29"/>
    </row>
    <row r="42" spans="1:8" ht="47.25">
      <c r="A42" s="30">
        <v>36</v>
      </c>
      <c r="B42" s="33" t="s">
        <v>156</v>
      </c>
      <c r="C42" s="30" t="s">
        <v>154</v>
      </c>
      <c r="D42" s="30" t="s">
        <v>155</v>
      </c>
      <c r="E42" s="30" t="s">
        <v>86</v>
      </c>
      <c r="F42" s="30" t="s">
        <v>101</v>
      </c>
      <c r="G42" s="29"/>
      <c r="H42" s="29"/>
    </row>
    <row r="43" spans="1:8" ht="47.25">
      <c r="A43" s="30">
        <v>37</v>
      </c>
      <c r="B43" s="41" t="s">
        <v>157</v>
      </c>
      <c r="C43" s="30" t="s">
        <v>158</v>
      </c>
      <c r="D43" s="30" t="s">
        <v>159</v>
      </c>
      <c r="E43" s="30" t="s">
        <v>127</v>
      </c>
      <c r="F43" s="30" t="s">
        <v>101</v>
      </c>
      <c r="G43" s="20"/>
      <c r="H43" s="29" t="s">
        <v>160</v>
      </c>
    </row>
    <row r="44" spans="1:8" ht="47.25">
      <c r="A44" s="30">
        <v>38</v>
      </c>
      <c r="B44" s="41" t="s">
        <v>161</v>
      </c>
      <c r="C44" s="30" t="s">
        <v>158</v>
      </c>
      <c r="D44" s="30" t="s">
        <v>159</v>
      </c>
      <c r="E44" s="30" t="s">
        <v>92</v>
      </c>
      <c r="F44" s="30" t="s">
        <v>87</v>
      </c>
      <c r="G44" s="29" t="s">
        <v>162</v>
      </c>
      <c r="H44" s="29"/>
    </row>
    <row r="45" spans="1:8" ht="165.75" customHeight="1">
      <c r="A45" s="30">
        <v>39</v>
      </c>
      <c r="B45" s="31" t="s">
        <v>163</v>
      </c>
      <c r="C45" s="30" t="s">
        <v>158</v>
      </c>
      <c r="D45" s="30" t="s">
        <v>159</v>
      </c>
      <c r="E45" s="30" t="s">
        <v>86</v>
      </c>
      <c r="F45" s="30" t="s">
        <v>78</v>
      </c>
      <c r="G45" s="29" t="s">
        <v>164</v>
      </c>
      <c r="H45" s="29" t="s">
        <v>165</v>
      </c>
    </row>
    <row r="46" spans="1:8" ht="68.25" customHeight="1">
      <c r="A46" s="30">
        <v>40</v>
      </c>
      <c r="B46" s="31" t="s">
        <v>166</v>
      </c>
      <c r="C46" s="30" t="s">
        <v>158</v>
      </c>
      <c r="D46" s="30" t="s">
        <v>159</v>
      </c>
      <c r="E46" s="30" t="s">
        <v>86</v>
      </c>
      <c r="F46" s="30" t="s">
        <v>78</v>
      </c>
      <c r="G46" s="42" t="s">
        <v>167</v>
      </c>
      <c r="H46" s="29"/>
    </row>
    <row r="47" spans="1:8" ht="45">
      <c r="A47" s="30">
        <v>41</v>
      </c>
      <c r="B47" s="41" t="s">
        <v>168</v>
      </c>
      <c r="C47" s="30" t="s">
        <v>158</v>
      </c>
      <c r="D47" s="30" t="s">
        <v>159</v>
      </c>
      <c r="E47" s="30" t="s">
        <v>127</v>
      </c>
      <c r="F47" s="30" t="s">
        <v>78</v>
      </c>
      <c r="G47" s="43" t="s">
        <v>169</v>
      </c>
      <c r="H47" s="29"/>
    </row>
    <row r="48" spans="1:8" ht="31.5">
      <c r="A48" s="30">
        <v>42</v>
      </c>
      <c r="B48" s="31" t="s">
        <v>170</v>
      </c>
      <c r="C48" s="30" t="s">
        <v>171</v>
      </c>
      <c r="D48" s="30" t="s">
        <v>76</v>
      </c>
      <c r="E48" s="30" t="s">
        <v>81</v>
      </c>
      <c r="F48" s="30" t="s">
        <v>172</v>
      </c>
      <c r="G48" s="35" t="s">
        <v>173</v>
      </c>
      <c r="H48" s="29"/>
    </row>
    <row r="49" spans="1:8" ht="74.25" customHeight="1">
      <c r="A49" s="30">
        <v>43</v>
      </c>
      <c r="B49" s="33" t="s">
        <v>174</v>
      </c>
      <c r="C49" s="30" t="s">
        <v>171</v>
      </c>
      <c r="D49" s="30" t="s">
        <v>104</v>
      </c>
      <c r="E49" s="30" t="s">
        <v>92</v>
      </c>
      <c r="F49" s="30" t="s">
        <v>78</v>
      </c>
      <c r="G49" s="44"/>
      <c r="H49" s="29" t="s">
        <v>175</v>
      </c>
    </row>
    <row r="50" spans="1:8" ht="81" customHeight="1">
      <c r="A50" s="30">
        <v>44</v>
      </c>
      <c r="B50" s="33" t="s">
        <v>176</v>
      </c>
      <c r="C50" s="30" t="s">
        <v>171</v>
      </c>
      <c r="D50" s="30" t="s">
        <v>177</v>
      </c>
      <c r="E50" s="30" t="s">
        <v>92</v>
      </c>
      <c r="F50" s="30" t="s">
        <v>178</v>
      </c>
      <c r="G50" s="44"/>
      <c r="H50" s="29" t="s">
        <v>179</v>
      </c>
    </row>
    <row r="51" spans="1:8" ht="65.25" customHeight="1">
      <c r="A51" s="30">
        <v>45</v>
      </c>
      <c r="B51" s="33" t="s">
        <v>180</v>
      </c>
      <c r="C51" s="30" t="s">
        <v>171</v>
      </c>
      <c r="D51" s="30" t="s">
        <v>181</v>
      </c>
      <c r="E51" s="30" t="s">
        <v>86</v>
      </c>
      <c r="F51" s="30" t="s">
        <v>178</v>
      </c>
      <c r="G51" s="44"/>
      <c r="H51" s="29" t="s">
        <v>182</v>
      </c>
    </row>
    <row r="52" spans="1:8" ht="79.5" customHeight="1">
      <c r="A52" s="30">
        <v>46</v>
      </c>
      <c r="B52" s="33" t="s">
        <v>183</v>
      </c>
      <c r="C52" s="30" t="s">
        <v>171</v>
      </c>
      <c r="D52" s="30" t="s">
        <v>184</v>
      </c>
      <c r="E52" s="30" t="s">
        <v>92</v>
      </c>
      <c r="F52" s="30" t="s">
        <v>98</v>
      </c>
      <c r="G52" s="44"/>
      <c r="H52" s="34" t="s">
        <v>185</v>
      </c>
    </row>
    <row r="53" spans="1:8" ht="68.25" customHeight="1">
      <c r="A53" s="30">
        <v>47</v>
      </c>
      <c r="B53" s="33" t="s">
        <v>186</v>
      </c>
      <c r="C53" s="30" t="s">
        <v>171</v>
      </c>
      <c r="D53" s="30" t="s">
        <v>184</v>
      </c>
      <c r="E53" s="30" t="s">
        <v>92</v>
      </c>
      <c r="F53" s="30" t="s">
        <v>98</v>
      </c>
      <c r="G53" s="44"/>
      <c r="H53" s="29" t="s">
        <v>187</v>
      </c>
    </row>
    <row r="54" spans="1:8" ht="84.75" customHeight="1">
      <c r="A54" s="30">
        <v>48</v>
      </c>
      <c r="B54" s="33" t="s">
        <v>188</v>
      </c>
      <c r="C54" s="30" t="s">
        <v>171</v>
      </c>
      <c r="D54" s="30" t="s">
        <v>189</v>
      </c>
      <c r="E54" s="30" t="s">
        <v>86</v>
      </c>
      <c r="F54" s="30" t="s">
        <v>101</v>
      </c>
      <c r="G54" s="44"/>
      <c r="H54" s="29" t="s">
        <v>190</v>
      </c>
    </row>
    <row r="55" spans="1:8" ht="47.25">
      <c r="A55" s="30">
        <v>49</v>
      </c>
      <c r="B55" s="33" t="s">
        <v>191</v>
      </c>
      <c r="C55" s="30" t="s">
        <v>171</v>
      </c>
      <c r="D55" s="30" t="s">
        <v>177</v>
      </c>
      <c r="E55" s="30" t="s">
        <v>92</v>
      </c>
      <c r="F55" s="30" t="s">
        <v>101</v>
      </c>
      <c r="H55" s="29" t="s">
        <v>192</v>
      </c>
    </row>
    <row r="56" spans="1:8" ht="47.25">
      <c r="A56" s="25">
        <v>50</v>
      </c>
      <c r="B56" s="29" t="s">
        <v>193</v>
      </c>
      <c r="C56" s="25" t="s">
        <v>194</v>
      </c>
      <c r="D56" s="25" t="s">
        <v>195</v>
      </c>
      <c r="E56" s="25" t="s">
        <v>92</v>
      </c>
      <c r="F56" s="25" t="s">
        <v>196</v>
      </c>
      <c r="G56" s="45" t="s">
        <v>197</v>
      </c>
      <c r="H56" s="29"/>
    </row>
    <row r="57" spans="1:8" ht="47.25">
      <c r="A57" s="25">
        <v>51</v>
      </c>
      <c r="B57" s="29" t="s">
        <v>198</v>
      </c>
      <c r="C57" s="25" t="s">
        <v>13</v>
      </c>
      <c r="D57" s="25" t="s">
        <v>92</v>
      </c>
      <c r="E57" s="25" t="s">
        <v>92</v>
      </c>
      <c r="F57" s="25" t="s">
        <v>199</v>
      </c>
      <c r="G57" s="29"/>
      <c r="H57" s="29" t="s">
        <v>200</v>
      </c>
    </row>
    <row r="58" spans="1:8" ht="47.25">
      <c r="A58" s="25">
        <v>52</v>
      </c>
      <c r="B58" s="29" t="s">
        <v>201</v>
      </c>
      <c r="C58" s="25" t="s">
        <v>13</v>
      </c>
      <c r="D58" s="25" t="s">
        <v>92</v>
      </c>
      <c r="E58" s="25" t="s">
        <v>92</v>
      </c>
      <c r="F58" s="25" t="s">
        <v>199</v>
      </c>
      <c r="G58" s="29"/>
      <c r="H58" s="29" t="s">
        <v>202</v>
      </c>
    </row>
    <row r="59" spans="1:8" ht="31.5">
      <c r="A59" s="25">
        <v>53</v>
      </c>
      <c r="B59" s="29" t="s">
        <v>203</v>
      </c>
      <c r="C59" s="25" t="s">
        <v>13</v>
      </c>
      <c r="D59" s="25" t="s">
        <v>92</v>
      </c>
      <c r="E59" s="25" t="s">
        <v>92</v>
      </c>
      <c r="F59" s="25" t="s">
        <v>199</v>
      </c>
      <c r="G59" s="29" t="s">
        <v>204</v>
      </c>
    </row>
    <row r="60" spans="1:8" ht="47.25">
      <c r="A60" s="25">
        <v>54</v>
      </c>
      <c r="B60" s="29" t="s">
        <v>205</v>
      </c>
      <c r="C60" s="25" t="s">
        <v>13</v>
      </c>
      <c r="D60" s="25" t="s">
        <v>92</v>
      </c>
      <c r="E60" s="25" t="s">
        <v>92</v>
      </c>
      <c r="F60" s="25" t="s">
        <v>199</v>
      </c>
      <c r="G60" s="29" t="s">
        <v>206</v>
      </c>
      <c r="H60" s="29"/>
    </row>
    <row r="61" spans="1:8" ht="47.25">
      <c r="A61" s="25">
        <v>55</v>
      </c>
      <c r="B61" s="29" t="s">
        <v>207</v>
      </c>
      <c r="C61" s="25" t="s">
        <v>13</v>
      </c>
      <c r="D61" s="25" t="s">
        <v>92</v>
      </c>
      <c r="E61" s="25" t="s">
        <v>92</v>
      </c>
      <c r="F61" s="25" t="s">
        <v>199</v>
      </c>
      <c r="G61" s="44"/>
      <c r="H61" s="29" t="s">
        <v>208</v>
      </c>
    </row>
    <row r="62" spans="1:8" ht="47.25">
      <c r="A62" s="25">
        <v>56</v>
      </c>
      <c r="B62" s="29" t="s">
        <v>209</v>
      </c>
      <c r="C62" s="25" t="s">
        <v>13</v>
      </c>
      <c r="D62" s="25" t="s">
        <v>92</v>
      </c>
      <c r="E62" s="25" t="s">
        <v>92</v>
      </c>
      <c r="F62" s="25" t="s">
        <v>199</v>
      </c>
      <c r="G62" s="44"/>
      <c r="H62" s="29" t="s">
        <v>210</v>
      </c>
    </row>
    <row r="63" spans="1:8" ht="31.5">
      <c r="A63" s="25">
        <v>57</v>
      </c>
      <c r="B63" s="29" t="s">
        <v>211</v>
      </c>
      <c r="C63" s="25" t="s">
        <v>13</v>
      </c>
      <c r="D63" s="25" t="s">
        <v>92</v>
      </c>
      <c r="E63" s="25" t="s">
        <v>92</v>
      </c>
      <c r="F63" s="25" t="s">
        <v>178</v>
      </c>
      <c r="G63" s="29"/>
      <c r="H63" s="29" t="s">
        <v>212</v>
      </c>
    </row>
    <row r="64" spans="1:8" ht="63">
      <c r="A64" s="25">
        <v>58</v>
      </c>
      <c r="B64" s="29" t="s">
        <v>213</v>
      </c>
      <c r="C64" s="25" t="s">
        <v>13</v>
      </c>
      <c r="D64" s="25" t="s">
        <v>92</v>
      </c>
      <c r="E64" s="25" t="s">
        <v>92</v>
      </c>
      <c r="F64" s="25" t="s">
        <v>178</v>
      </c>
      <c r="G64" s="29"/>
      <c r="H64" s="29" t="s">
        <v>214</v>
      </c>
    </row>
    <row r="65" spans="1:8" ht="31.5">
      <c r="A65" s="25">
        <v>59</v>
      </c>
      <c r="B65" s="29" t="s">
        <v>215</v>
      </c>
      <c r="C65" s="25" t="s">
        <v>13</v>
      </c>
      <c r="D65" s="25" t="s">
        <v>92</v>
      </c>
      <c r="E65" s="25" t="s">
        <v>92</v>
      </c>
      <c r="F65" s="25" t="s">
        <v>101</v>
      </c>
      <c r="G65" s="44"/>
      <c r="H65" s="29" t="s">
        <v>216</v>
      </c>
    </row>
    <row r="66" spans="1:8" ht="47.25">
      <c r="A66" s="25">
        <v>60</v>
      </c>
      <c r="B66" s="29" t="s">
        <v>217</v>
      </c>
      <c r="C66" s="25" t="s">
        <v>13</v>
      </c>
      <c r="D66" s="25" t="s">
        <v>92</v>
      </c>
      <c r="E66" s="25" t="s">
        <v>92</v>
      </c>
      <c r="F66" s="25" t="s">
        <v>101</v>
      </c>
      <c r="G66" s="44"/>
      <c r="H66" s="29" t="s">
        <v>216</v>
      </c>
    </row>
    <row r="67" spans="1:8" ht="31.5">
      <c r="A67" s="25">
        <v>61</v>
      </c>
      <c r="B67" s="29" t="s">
        <v>218</v>
      </c>
      <c r="C67" s="25" t="s">
        <v>13</v>
      </c>
      <c r="D67" s="25" t="s">
        <v>92</v>
      </c>
      <c r="E67" s="25" t="s">
        <v>92</v>
      </c>
      <c r="F67" s="25" t="s">
        <v>101</v>
      </c>
      <c r="G67" s="44"/>
      <c r="H67" s="29" t="s">
        <v>216</v>
      </c>
    </row>
    <row r="68" spans="1:8" ht="47.25">
      <c r="A68" s="25">
        <v>62</v>
      </c>
      <c r="B68" s="29" t="s">
        <v>219</v>
      </c>
      <c r="C68" s="25" t="s">
        <v>13</v>
      </c>
      <c r="D68" s="25" t="s">
        <v>92</v>
      </c>
      <c r="E68" s="25" t="s">
        <v>92</v>
      </c>
      <c r="F68" s="25" t="s">
        <v>101</v>
      </c>
      <c r="G68" s="44"/>
      <c r="H68" s="29" t="s">
        <v>220</v>
      </c>
    </row>
    <row r="69" spans="1:8" ht="47.25">
      <c r="A69" s="25">
        <v>63</v>
      </c>
      <c r="B69" s="29" t="s">
        <v>221</v>
      </c>
      <c r="C69" s="25" t="s">
        <v>13</v>
      </c>
      <c r="D69" s="25" t="s">
        <v>92</v>
      </c>
      <c r="E69" s="25" t="s">
        <v>92</v>
      </c>
      <c r="F69" s="25" t="s">
        <v>101</v>
      </c>
      <c r="G69" s="44"/>
      <c r="H69" s="29" t="s">
        <v>216</v>
      </c>
    </row>
    <row r="70" spans="1:8" ht="31.5">
      <c r="A70" s="25">
        <v>64</v>
      </c>
      <c r="B70" s="29" t="s">
        <v>222</v>
      </c>
      <c r="C70" s="25" t="s">
        <v>194</v>
      </c>
      <c r="D70" s="25" t="s">
        <v>195</v>
      </c>
      <c r="E70" s="25" t="s">
        <v>92</v>
      </c>
      <c r="F70" s="25" t="s">
        <v>101</v>
      </c>
      <c r="G70" s="44"/>
      <c r="H70" s="29" t="s">
        <v>216</v>
      </c>
    </row>
    <row r="71" spans="1:8" ht="56.25" customHeight="1">
      <c r="A71" s="25">
        <v>65</v>
      </c>
      <c r="B71" s="29" t="s">
        <v>223</v>
      </c>
      <c r="C71" s="25" t="s">
        <v>194</v>
      </c>
      <c r="D71" s="25" t="s">
        <v>195</v>
      </c>
      <c r="E71" s="25" t="s">
        <v>92</v>
      </c>
      <c r="F71" s="25" t="s">
        <v>101</v>
      </c>
      <c r="G71" s="44"/>
      <c r="H71" s="29" t="s">
        <v>220</v>
      </c>
    </row>
    <row r="72" spans="1:8" ht="54.75" customHeight="1">
      <c r="A72" s="25">
        <v>66</v>
      </c>
      <c r="B72" s="29" t="s">
        <v>224</v>
      </c>
      <c r="C72" s="25" t="s">
        <v>13</v>
      </c>
      <c r="D72" s="25" t="s">
        <v>92</v>
      </c>
      <c r="E72" s="25" t="s">
        <v>92</v>
      </c>
      <c r="F72" s="25" t="s">
        <v>101</v>
      </c>
      <c r="G72" s="29"/>
      <c r="H72" s="29" t="s">
        <v>225</v>
      </c>
    </row>
    <row r="73" spans="1:8" ht="47.25">
      <c r="A73" s="25">
        <v>67</v>
      </c>
      <c r="B73" s="29" t="s">
        <v>226</v>
      </c>
      <c r="C73" s="25" t="s">
        <v>13</v>
      </c>
      <c r="D73" s="25" t="s">
        <v>92</v>
      </c>
      <c r="E73" s="25" t="s">
        <v>92</v>
      </c>
      <c r="F73" s="25" t="s">
        <v>101</v>
      </c>
      <c r="G73" s="44"/>
      <c r="H73" s="29" t="s">
        <v>227</v>
      </c>
    </row>
    <row r="74" spans="1:8" ht="56.25" customHeight="1">
      <c r="A74" s="25">
        <v>68</v>
      </c>
      <c r="B74" s="29" t="s">
        <v>228</v>
      </c>
      <c r="C74" s="25" t="s">
        <v>13</v>
      </c>
      <c r="D74" s="25" t="s">
        <v>92</v>
      </c>
      <c r="E74" s="25" t="s">
        <v>92</v>
      </c>
      <c r="F74" s="25" t="s">
        <v>101</v>
      </c>
      <c r="G74" s="29"/>
      <c r="H74" s="29" t="s">
        <v>229</v>
      </c>
    </row>
    <row r="75" spans="1:8" ht="82.5" customHeight="1">
      <c r="A75" s="25">
        <v>69</v>
      </c>
      <c r="B75" s="29" t="s">
        <v>230</v>
      </c>
      <c r="C75" s="25" t="s">
        <v>13</v>
      </c>
      <c r="D75" s="25" t="s">
        <v>231</v>
      </c>
      <c r="E75" s="25" t="s">
        <v>92</v>
      </c>
      <c r="F75" s="25" t="s">
        <v>87</v>
      </c>
      <c r="G75" s="29"/>
      <c r="H75" s="29" t="s">
        <v>232</v>
      </c>
    </row>
    <row r="76" spans="1:8" ht="132.75" customHeight="1">
      <c r="A76" s="25">
        <v>70</v>
      </c>
      <c r="B76" s="46" t="s">
        <v>233</v>
      </c>
      <c r="C76" s="25" t="s">
        <v>13</v>
      </c>
      <c r="D76" s="25" t="s">
        <v>76</v>
      </c>
      <c r="E76" s="25"/>
      <c r="F76" s="25" t="s">
        <v>101</v>
      </c>
      <c r="G76" s="29" t="s">
        <v>234</v>
      </c>
      <c r="H76" s="29" t="s">
        <v>235</v>
      </c>
    </row>
    <row r="77" spans="1:8" ht="48.75" customHeight="1">
      <c r="A77" s="26">
        <v>71</v>
      </c>
      <c r="B77" s="27" t="s">
        <v>236</v>
      </c>
      <c r="C77" s="26" t="s">
        <v>237</v>
      </c>
      <c r="D77" s="26" t="s">
        <v>238</v>
      </c>
      <c r="E77" s="26" t="s">
        <v>92</v>
      </c>
      <c r="F77" s="26" t="s">
        <v>78</v>
      </c>
      <c r="G77" s="28"/>
      <c r="H77" s="29" t="s">
        <v>73</v>
      </c>
    </row>
    <row r="78" spans="1:8" ht="47.25" customHeight="1">
      <c r="A78" s="30">
        <v>72</v>
      </c>
      <c r="B78" s="33" t="s">
        <v>239</v>
      </c>
      <c r="C78" s="30" t="s">
        <v>237</v>
      </c>
      <c r="D78" s="30" t="s">
        <v>240</v>
      </c>
      <c r="E78" s="30" t="s">
        <v>92</v>
      </c>
      <c r="F78" s="30" t="s">
        <v>78</v>
      </c>
      <c r="G78" s="29"/>
      <c r="H78" s="29" t="s">
        <v>73</v>
      </c>
    </row>
    <row r="79" spans="1:8" ht="76.5" customHeight="1">
      <c r="A79" s="30">
        <v>73</v>
      </c>
      <c r="B79" s="33" t="s">
        <v>241</v>
      </c>
      <c r="C79" s="30" t="s">
        <v>237</v>
      </c>
      <c r="D79" s="30" t="s">
        <v>242</v>
      </c>
      <c r="E79" s="30" t="s">
        <v>92</v>
      </c>
      <c r="F79" s="47" t="s">
        <v>78</v>
      </c>
      <c r="G79" s="48"/>
      <c r="H79" s="29" t="s">
        <v>73</v>
      </c>
    </row>
    <row r="80" spans="1:8" ht="45" customHeight="1">
      <c r="A80" s="30">
        <v>74</v>
      </c>
      <c r="B80" s="31" t="s">
        <v>243</v>
      </c>
      <c r="C80" s="30" t="s">
        <v>237</v>
      </c>
      <c r="D80" s="30" t="s">
        <v>242</v>
      </c>
      <c r="E80" s="30" t="s">
        <v>92</v>
      </c>
      <c r="F80" s="47" t="s">
        <v>78</v>
      </c>
      <c r="G80" s="48"/>
      <c r="H80" s="29" t="s">
        <v>73</v>
      </c>
    </row>
    <row r="81" spans="1:8" ht="55.5" customHeight="1">
      <c r="A81" s="30">
        <v>75</v>
      </c>
      <c r="B81" s="33" t="s">
        <v>244</v>
      </c>
      <c r="C81" s="30" t="s">
        <v>237</v>
      </c>
      <c r="D81" s="30" t="s">
        <v>245</v>
      </c>
      <c r="E81" s="30" t="s">
        <v>86</v>
      </c>
      <c r="F81" s="30" t="s">
        <v>96</v>
      </c>
      <c r="G81" s="29"/>
      <c r="H81" s="29"/>
    </row>
    <row r="82" spans="1:8" ht="55.5" customHeight="1">
      <c r="A82" s="30">
        <v>76</v>
      </c>
      <c r="B82" s="41" t="s">
        <v>246</v>
      </c>
      <c r="C82" s="30" t="s">
        <v>247</v>
      </c>
      <c r="D82" s="30" t="s">
        <v>85</v>
      </c>
      <c r="E82" s="30" t="s">
        <v>90</v>
      </c>
      <c r="F82" s="30" t="s">
        <v>101</v>
      </c>
      <c r="G82" s="29"/>
      <c r="H82" s="29"/>
    </row>
    <row r="83" spans="1:8" ht="51.75" customHeight="1">
      <c r="A83" s="49">
        <v>77</v>
      </c>
      <c r="B83" s="31" t="s">
        <v>248</v>
      </c>
      <c r="C83" s="30" t="s">
        <v>249</v>
      </c>
      <c r="D83" s="30" t="s">
        <v>250</v>
      </c>
      <c r="E83" s="30" t="s">
        <v>127</v>
      </c>
      <c r="F83" s="30" t="s">
        <v>87</v>
      </c>
      <c r="G83" s="29"/>
      <c r="H83" s="29" t="s">
        <v>73</v>
      </c>
    </row>
  </sheetData>
  <mergeCells count="3">
    <mergeCell ref="A1:H1"/>
    <mergeCell ref="A2:H2"/>
    <mergeCell ref="A3:H3"/>
  </mergeCells>
  <hyperlinks>
    <hyperlink ref="B12" location="_ftn1" display="Quy hoạch tỉnh Cà Mau thời kỳ 2021 - 2030, tầm nhìn đến năm 2050"/>
  </hyperlinks>
  <pageMargins left="0.51181102362204722" right="0.11811023622047245" top="0.35433070866141736" bottom="0.19685039370078741"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8"/>
  <sheetViews>
    <sheetView workbookViewId="0">
      <selection activeCell="B8" sqref="B8"/>
    </sheetView>
  </sheetViews>
  <sheetFormatPr defaultColWidth="9.140625" defaultRowHeight="18.75"/>
  <cols>
    <col min="1" max="1" width="7.140625" style="14" customWidth="1"/>
    <col min="2" max="2" width="94.85546875" style="13" customWidth="1"/>
    <col min="3" max="3" width="26.5703125" style="14" customWidth="1"/>
    <col min="4" max="4" width="46.140625" style="13" customWidth="1"/>
    <col min="5" max="5" width="31.42578125" style="13" customWidth="1"/>
    <col min="6" max="16384" width="9.140625" style="13"/>
  </cols>
  <sheetData>
    <row r="1" spans="1:5">
      <c r="A1" s="257" t="s">
        <v>252</v>
      </c>
      <c r="B1" s="257"/>
      <c r="C1" s="257"/>
      <c r="D1" s="257"/>
      <c r="E1" s="257"/>
    </row>
    <row r="2" spans="1:5">
      <c r="A2" s="239" t="s">
        <v>361</v>
      </c>
      <c r="B2" s="239"/>
      <c r="C2" s="239"/>
      <c r="D2" s="239"/>
      <c r="E2" s="239"/>
    </row>
    <row r="3" spans="1:5">
      <c r="A3" s="257" t="s">
        <v>362</v>
      </c>
      <c r="B3" s="257"/>
      <c r="C3" s="257"/>
      <c r="D3" s="257"/>
      <c r="E3" s="257"/>
    </row>
    <row r="5" spans="1:5" ht="25.5" customHeight="1">
      <c r="A5" s="54" t="s">
        <v>62</v>
      </c>
      <c r="B5" s="54" t="s">
        <v>15</v>
      </c>
      <c r="C5" s="55" t="s">
        <v>253</v>
      </c>
      <c r="D5" s="54" t="s">
        <v>67</v>
      </c>
      <c r="E5" s="54" t="s">
        <v>3</v>
      </c>
    </row>
    <row r="6" spans="1:5">
      <c r="A6" s="54" t="s">
        <v>4</v>
      </c>
      <c r="B6" s="56" t="s">
        <v>254</v>
      </c>
      <c r="C6" s="55"/>
      <c r="D6" s="56"/>
      <c r="E6" s="56"/>
    </row>
    <row r="7" spans="1:5" ht="56.25">
      <c r="A7" s="57">
        <v>1</v>
      </c>
      <c r="B7" s="58" t="s">
        <v>255</v>
      </c>
      <c r="C7" s="59" t="s">
        <v>51</v>
      </c>
      <c r="D7" s="58"/>
      <c r="E7" s="58"/>
    </row>
    <row r="8" spans="1:5" ht="75">
      <c r="A8" s="60">
        <v>2</v>
      </c>
      <c r="B8" s="58" t="s">
        <v>256</v>
      </c>
      <c r="C8" s="59" t="s">
        <v>51</v>
      </c>
      <c r="D8" s="58"/>
      <c r="E8" s="58"/>
    </row>
    <row r="9" spans="1:5" ht="37.5">
      <c r="A9" s="60">
        <v>3</v>
      </c>
      <c r="B9" s="61" t="s">
        <v>257</v>
      </c>
      <c r="C9" s="62" t="s">
        <v>51</v>
      </c>
      <c r="D9" s="61"/>
      <c r="E9" s="61"/>
    </row>
    <row r="10" spans="1:5">
      <c r="A10" s="54" t="s">
        <v>14</v>
      </c>
      <c r="B10" s="63" t="s">
        <v>258</v>
      </c>
      <c r="C10" s="64"/>
      <c r="D10" s="63"/>
      <c r="E10" s="63"/>
    </row>
    <row r="11" spans="1:5" ht="270" customHeight="1">
      <c r="A11" s="65"/>
      <c r="B11" s="61" t="s">
        <v>259</v>
      </c>
      <c r="C11" s="59" t="s">
        <v>260</v>
      </c>
      <c r="D11" s="61"/>
      <c r="E11" s="61"/>
    </row>
    <row r="12" spans="1:5">
      <c r="A12" s="54" t="s">
        <v>27</v>
      </c>
      <c r="B12" s="63" t="s">
        <v>261</v>
      </c>
      <c r="C12" s="64"/>
      <c r="D12" s="63"/>
      <c r="E12" s="63"/>
    </row>
    <row r="13" spans="1:5" ht="56.25">
      <c r="A13" s="57">
        <v>1</v>
      </c>
      <c r="B13" s="66" t="s">
        <v>262</v>
      </c>
      <c r="C13" s="59" t="s">
        <v>96</v>
      </c>
      <c r="D13" s="66"/>
      <c r="E13" s="66"/>
    </row>
    <row r="14" spans="1:5" ht="56.25">
      <c r="A14" s="67">
        <v>2</v>
      </c>
      <c r="B14" s="68" t="s">
        <v>263</v>
      </c>
      <c r="C14" s="59" t="s">
        <v>51</v>
      </c>
      <c r="D14" s="68"/>
      <c r="E14" s="68"/>
    </row>
    <row r="15" spans="1:5" ht="56.25">
      <c r="A15" s="60">
        <v>3</v>
      </c>
      <c r="B15" s="69" t="s">
        <v>264</v>
      </c>
      <c r="C15" s="59" t="s">
        <v>51</v>
      </c>
      <c r="D15" s="69"/>
      <c r="E15" s="69"/>
    </row>
    <row r="16" spans="1:5">
      <c r="A16" s="54" t="s">
        <v>28</v>
      </c>
      <c r="B16" s="63" t="s">
        <v>265</v>
      </c>
      <c r="C16" s="64"/>
      <c r="D16" s="63"/>
      <c r="E16" s="63"/>
    </row>
    <row r="17" spans="1:5" ht="56.25">
      <c r="A17" s="70">
        <v>1</v>
      </c>
      <c r="B17" s="71" t="s">
        <v>266</v>
      </c>
      <c r="C17" s="72" t="s">
        <v>78</v>
      </c>
      <c r="D17" s="71"/>
      <c r="E17" s="71"/>
    </row>
    <row r="18" spans="1:5" ht="37.5">
      <c r="A18" s="67">
        <v>2</v>
      </c>
      <c r="B18" s="73" t="s">
        <v>267</v>
      </c>
      <c r="C18" s="74" t="s">
        <v>78</v>
      </c>
      <c r="D18" s="73"/>
      <c r="E18" s="73"/>
    </row>
    <row r="19" spans="1:5" ht="37.5">
      <c r="A19" s="75">
        <v>3</v>
      </c>
      <c r="B19" s="76" t="s">
        <v>268</v>
      </c>
      <c r="C19" s="77" t="s">
        <v>96</v>
      </c>
      <c r="D19" s="76"/>
      <c r="E19" s="76"/>
    </row>
    <row r="20" spans="1:5" s="79" customFormat="1">
      <c r="A20" s="54" t="s">
        <v>269</v>
      </c>
      <c r="B20" s="78" t="s">
        <v>11</v>
      </c>
      <c r="C20" s="55"/>
      <c r="D20" s="78"/>
      <c r="E20" s="78"/>
    </row>
    <row r="21" spans="1:5" s="79" customFormat="1" ht="37.5">
      <c r="A21" s="57">
        <v>1</v>
      </c>
      <c r="B21" s="58" t="s">
        <v>270</v>
      </c>
      <c r="C21" s="59" t="s">
        <v>87</v>
      </c>
      <c r="D21" s="58"/>
      <c r="E21" s="58"/>
    </row>
    <row r="22" spans="1:5" ht="56.25">
      <c r="A22" s="67">
        <v>2</v>
      </c>
      <c r="B22" s="68" t="s">
        <v>271</v>
      </c>
      <c r="C22" s="74" t="s">
        <v>87</v>
      </c>
      <c r="D22" s="68"/>
      <c r="E22" s="68"/>
    </row>
    <row r="23" spans="1:5" ht="37.5">
      <c r="A23" s="67">
        <v>3</v>
      </c>
      <c r="B23" s="68" t="s">
        <v>272</v>
      </c>
      <c r="C23" s="74" t="s">
        <v>101</v>
      </c>
      <c r="D23" s="68"/>
      <c r="E23" s="68"/>
    </row>
    <row r="24" spans="1:5" ht="225">
      <c r="A24" s="67">
        <v>4</v>
      </c>
      <c r="B24" s="68" t="s">
        <v>273</v>
      </c>
      <c r="C24" s="74" t="s">
        <v>274</v>
      </c>
      <c r="D24" s="68"/>
      <c r="E24" s="68"/>
    </row>
    <row r="25" spans="1:5">
      <c r="A25" s="54" t="s">
        <v>275</v>
      </c>
      <c r="B25" s="78" t="s">
        <v>276</v>
      </c>
      <c r="C25" s="80"/>
      <c r="D25" s="78"/>
      <c r="E25" s="78"/>
    </row>
    <row r="26" spans="1:5" ht="37.5">
      <c r="A26" s="57">
        <v>1</v>
      </c>
      <c r="B26" s="58" t="s">
        <v>277</v>
      </c>
      <c r="C26" s="59" t="s">
        <v>87</v>
      </c>
      <c r="D26" s="58"/>
      <c r="E26" s="58"/>
    </row>
    <row r="27" spans="1:5">
      <c r="A27" s="67">
        <v>2</v>
      </c>
      <c r="B27" s="58" t="s">
        <v>278</v>
      </c>
      <c r="C27" s="74" t="s">
        <v>51</v>
      </c>
      <c r="D27" s="58"/>
      <c r="E27" s="58"/>
    </row>
    <row r="28" spans="1:5" ht="37.5">
      <c r="A28" s="60">
        <v>3</v>
      </c>
      <c r="B28" s="58" t="s">
        <v>279</v>
      </c>
      <c r="C28" s="81" t="s">
        <v>51</v>
      </c>
      <c r="D28" s="58"/>
      <c r="E28" s="58"/>
    </row>
    <row r="29" spans="1:5">
      <c r="A29" s="54" t="s">
        <v>280</v>
      </c>
      <c r="B29" s="63" t="s">
        <v>75</v>
      </c>
      <c r="C29" s="64"/>
      <c r="D29" s="63"/>
      <c r="E29" s="63"/>
    </row>
    <row r="30" spans="1:5" ht="37.5">
      <c r="A30" s="60">
        <v>1</v>
      </c>
      <c r="B30" s="82" t="s">
        <v>281</v>
      </c>
      <c r="C30" s="59" t="s">
        <v>51</v>
      </c>
      <c r="D30" s="82"/>
      <c r="E30" s="82"/>
    </row>
    <row r="31" spans="1:5" ht="37.5">
      <c r="A31" s="60">
        <v>2</v>
      </c>
      <c r="B31" s="82" t="s">
        <v>282</v>
      </c>
      <c r="C31" s="62" t="s">
        <v>78</v>
      </c>
      <c r="D31" s="82"/>
      <c r="E31" s="82"/>
    </row>
    <row r="32" spans="1:5" ht="37.5">
      <c r="A32" s="67">
        <v>3</v>
      </c>
      <c r="B32" s="68" t="s">
        <v>80</v>
      </c>
      <c r="C32" s="74" t="s">
        <v>283</v>
      </c>
      <c r="D32" s="68"/>
      <c r="E32" s="68"/>
    </row>
    <row r="33" spans="1:5">
      <c r="A33" s="75">
        <v>4</v>
      </c>
      <c r="B33" s="83" t="s">
        <v>284</v>
      </c>
      <c r="C33" s="77" t="s">
        <v>51</v>
      </c>
      <c r="D33" s="83"/>
      <c r="E33" s="83"/>
    </row>
    <row r="34" spans="1:5">
      <c r="A34" s="54" t="s">
        <v>285</v>
      </c>
      <c r="B34" s="78" t="s">
        <v>84</v>
      </c>
      <c r="C34" s="80"/>
      <c r="D34" s="78"/>
      <c r="E34" s="78"/>
    </row>
    <row r="35" spans="1:5" ht="37.5">
      <c r="A35" s="70">
        <v>1</v>
      </c>
      <c r="B35" s="84" t="s">
        <v>32</v>
      </c>
      <c r="C35" s="72" t="s">
        <v>51</v>
      </c>
      <c r="D35" s="84"/>
      <c r="E35" s="84"/>
    </row>
    <row r="36" spans="1:5" ht="153" customHeight="1">
      <c r="A36" s="74">
        <v>2</v>
      </c>
      <c r="B36" s="82" t="s">
        <v>286</v>
      </c>
      <c r="C36" s="67" t="s">
        <v>287</v>
      </c>
      <c r="D36" s="82"/>
      <c r="E36" s="82"/>
    </row>
    <row r="37" spans="1:5" ht="89.25" customHeight="1">
      <c r="A37" s="74">
        <v>3</v>
      </c>
      <c r="B37" s="85" t="s">
        <v>288</v>
      </c>
      <c r="C37" s="74" t="s">
        <v>289</v>
      </c>
      <c r="D37" s="85"/>
      <c r="E37" s="85"/>
    </row>
    <row r="38" spans="1:5">
      <c r="A38" s="77">
        <v>4</v>
      </c>
      <c r="B38" s="86" t="s">
        <v>44</v>
      </c>
      <c r="C38" s="77" t="s">
        <v>52</v>
      </c>
      <c r="D38" s="86"/>
      <c r="E38" s="86"/>
    </row>
    <row r="39" spans="1:5">
      <c r="A39" s="54" t="s">
        <v>290</v>
      </c>
      <c r="B39" s="63" t="s">
        <v>103</v>
      </c>
      <c r="C39" s="64"/>
      <c r="D39" s="63"/>
      <c r="E39" s="63"/>
    </row>
    <row r="40" spans="1:5" ht="37.5">
      <c r="A40" s="57">
        <v>1</v>
      </c>
      <c r="B40" s="87" t="s">
        <v>291</v>
      </c>
      <c r="C40" s="80" t="s">
        <v>51</v>
      </c>
      <c r="D40" s="87"/>
      <c r="E40" s="87"/>
    </row>
    <row r="41" spans="1:5" ht="150">
      <c r="A41" s="65">
        <v>2</v>
      </c>
      <c r="B41" s="58" t="s">
        <v>292</v>
      </c>
      <c r="C41" s="80" t="s">
        <v>51</v>
      </c>
      <c r="D41" s="58"/>
      <c r="E41" s="58"/>
    </row>
    <row r="42" spans="1:5" ht="93.75">
      <c r="A42" s="60">
        <v>3</v>
      </c>
      <c r="B42" s="58" t="s">
        <v>293</v>
      </c>
      <c r="C42" s="80" t="s">
        <v>51</v>
      </c>
      <c r="D42" s="58"/>
      <c r="E42" s="58"/>
    </row>
    <row r="43" spans="1:5">
      <c r="A43" s="54" t="s">
        <v>294</v>
      </c>
      <c r="B43" s="63" t="s">
        <v>111</v>
      </c>
      <c r="C43" s="64"/>
      <c r="D43" s="63"/>
      <c r="E43" s="63"/>
    </row>
    <row r="44" spans="1:5" ht="150">
      <c r="A44" s="57">
        <v>1</v>
      </c>
      <c r="B44" s="58" t="s">
        <v>295</v>
      </c>
      <c r="C44" s="59" t="s">
        <v>287</v>
      </c>
      <c r="D44" s="58"/>
      <c r="E44" s="58"/>
    </row>
    <row r="45" spans="1:5" ht="225">
      <c r="A45" s="67">
        <v>2</v>
      </c>
      <c r="B45" s="58" t="s">
        <v>296</v>
      </c>
      <c r="C45" s="74" t="s">
        <v>297</v>
      </c>
      <c r="D45" s="58"/>
      <c r="E45" s="58"/>
    </row>
    <row r="46" spans="1:5" ht="93.75">
      <c r="A46" s="67">
        <v>3</v>
      </c>
      <c r="B46" s="58" t="s">
        <v>298</v>
      </c>
      <c r="C46" s="74" t="s">
        <v>299</v>
      </c>
      <c r="D46" s="58"/>
      <c r="E46" s="58"/>
    </row>
    <row r="47" spans="1:5">
      <c r="A47" s="54" t="s">
        <v>300</v>
      </c>
      <c r="B47" s="63" t="s">
        <v>122</v>
      </c>
      <c r="C47" s="64"/>
      <c r="D47" s="63"/>
      <c r="E47" s="63"/>
    </row>
    <row r="48" spans="1:5" ht="150">
      <c r="A48" s="60">
        <v>1</v>
      </c>
      <c r="B48" s="88" t="s">
        <v>301</v>
      </c>
      <c r="C48" s="59" t="s">
        <v>302</v>
      </c>
      <c r="D48" s="88"/>
      <c r="E48" s="88"/>
    </row>
    <row r="49" spans="1:5" ht="168.75">
      <c r="A49" s="60">
        <v>2</v>
      </c>
      <c r="B49" s="68" t="s">
        <v>303</v>
      </c>
      <c r="C49" s="62" t="s">
        <v>304</v>
      </c>
      <c r="D49" s="68"/>
      <c r="E49" s="68"/>
    </row>
    <row r="50" spans="1:5" ht="37.5">
      <c r="A50" s="60">
        <v>3</v>
      </c>
      <c r="B50" s="68" t="s">
        <v>305</v>
      </c>
      <c r="C50" s="60" t="s">
        <v>51</v>
      </c>
      <c r="D50" s="68"/>
      <c r="E50" s="68"/>
    </row>
    <row r="51" spans="1:5" ht="37.5">
      <c r="A51" s="75">
        <v>4</v>
      </c>
      <c r="B51" s="83" t="s">
        <v>306</v>
      </c>
      <c r="C51" s="75" t="s">
        <v>51</v>
      </c>
      <c r="D51" s="83"/>
      <c r="E51" s="83"/>
    </row>
    <row r="52" spans="1:5">
      <c r="A52" s="54" t="s">
        <v>307</v>
      </c>
      <c r="B52" s="63" t="s">
        <v>131</v>
      </c>
      <c r="C52" s="64"/>
      <c r="D52" s="63"/>
      <c r="E52" s="63"/>
    </row>
    <row r="53" spans="1:5">
      <c r="A53" s="67">
        <v>1</v>
      </c>
      <c r="B53" s="68" t="s">
        <v>308</v>
      </c>
      <c r="C53" s="67" t="s">
        <v>51</v>
      </c>
      <c r="D53" s="68"/>
      <c r="E53" s="68"/>
    </row>
    <row r="54" spans="1:5" ht="43.5" customHeight="1">
      <c r="A54" s="67">
        <v>2</v>
      </c>
      <c r="B54" s="68" t="s">
        <v>309</v>
      </c>
      <c r="C54" s="67" t="s">
        <v>51</v>
      </c>
      <c r="D54" s="68"/>
      <c r="E54" s="68"/>
    </row>
    <row r="55" spans="1:5" ht="37.5">
      <c r="A55" s="60">
        <v>3</v>
      </c>
      <c r="B55" s="82" t="s">
        <v>310</v>
      </c>
      <c r="C55" s="81" t="s">
        <v>51</v>
      </c>
      <c r="D55" s="82"/>
      <c r="E55" s="82"/>
    </row>
    <row r="56" spans="1:5">
      <c r="A56" s="54" t="s">
        <v>311</v>
      </c>
      <c r="B56" s="78" t="s">
        <v>12</v>
      </c>
      <c r="C56" s="64"/>
      <c r="D56" s="78"/>
      <c r="E56" s="78"/>
    </row>
    <row r="57" spans="1:5" ht="93.75">
      <c r="A57" s="67">
        <v>1</v>
      </c>
      <c r="B57" s="68" t="s">
        <v>312</v>
      </c>
      <c r="C57" s="74" t="s">
        <v>78</v>
      </c>
      <c r="D57" s="68"/>
      <c r="E57" s="68"/>
    </row>
    <row r="58" spans="1:5" ht="56.25">
      <c r="A58" s="67">
        <v>2</v>
      </c>
      <c r="B58" s="68" t="s">
        <v>313</v>
      </c>
      <c r="C58" s="74" t="s">
        <v>96</v>
      </c>
      <c r="D58" s="68"/>
      <c r="E58" s="68"/>
    </row>
    <row r="59" spans="1:5" ht="37.5">
      <c r="A59" s="60">
        <v>3</v>
      </c>
      <c r="B59" s="82" t="s">
        <v>314</v>
      </c>
      <c r="C59" s="81" t="s">
        <v>101</v>
      </c>
      <c r="D59" s="82"/>
      <c r="E59" s="82"/>
    </row>
    <row r="60" spans="1:5">
      <c r="A60" s="54" t="s">
        <v>315</v>
      </c>
      <c r="B60" s="63" t="s">
        <v>154</v>
      </c>
      <c r="C60" s="64"/>
      <c r="D60" s="63"/>
      <c r="E60" s="63"/>
    </row>
    <row r="61" spans="1:5" ht="56.25">
      <c r="A61" s="70">
        <v>1</v>
      </c>
      <c r="B61" s="84" t="s">
        <v>316</v>
      </c>
      <c r="C61" s="70" t="s">
        <v>87</v>
      </c>
      <c r="D61" s="84"/>
      <c r="E61" s="84"/>
    </row>
    <row r="62" spans="1:5" ht="37.5">
      <c r="A62" s="57">
        <v>2</v>
      </c>
      <c r="B62" s="58" t="s">
        <v>317</v>
      </c>
      <c r="C62" s="70" t="s">
        <v>87</v>
      </c>
      <c r="D62" s="58"/>
      <c r="E62" s="58"/>
    </row>
    <row r="63" spans="1:5" ht="60" customHeight="1">
      <c r="A63" s="67">
        <v>3</v>
      </c>
      <c r="B63" s="68" t="s">
        <v>318</v>
      </c>
      <c r="C63" s="67" t="s">
        <v>78</v>
      </c>
      <c r="D63" s="68"/>
      <c r="E63" s="68"/>
    </row>
    <row r="64" spans="1:5">
      <c r="A64" s="67">
        <v>4</v>
      </c>
      <c r="B64" s="85" t="s">
        <v>319</v>
      </c>
      <c r="C64" s="67" t="s">
        <v>178</v>
      </c>
      <c r="D64" s="85"/>
      <c r="E64" s="85"/>
    </row>
    <row r="65" spans="1:5" ht="37.5">
      <c r="A65" s="67">
        <v>5</v>
      </c>
      <c r="B65" s="68" t="s">
        <v>320</v>
      </c>
      <c r="C65" s="67" t="s">
        <v>178</v>
      </c>
      <c r="D65" s="68"/>
      <c r="E65" s="68"/>
    </row>
    <row r="66" spans="1:5" ht="37.5">
      <c r="A66" s="67">
        <v>6</v>
      </c>
      <c r="B66" s="68" t="s">
        <v>321</v>
      </c>
      <c r="C66" s="67" t="s">
        <v>322</v>
      </c>
      <c r="D66" s="85"/>
      <c r="E66" s="85"/>
    </row>
    <row r="67" spans="1:5" ht="56.25">
      <c r="A67" s="75">
        <v>7</v>
      </c>
      <c r="B67" s="68" t="s">
        <v>323</v>
      </c>
      <c r="C67" s="75" t="s">
        <v>324</v>
      </c>
      <c r="D67" s="68"/>
      <c r="E67" s="68"/>
    </row>
    <row r="68" spans="1:5">
      <c r="A68" s="54" t="s">
        <v>325</v>
      </c>
      <c r="B68" s="63" t="s">
        <v>158</v>
      </c>
      <c r="C68" s="64"/>
      <c r="D68" s="63"/>
      <c r="E68" s="63"/>
    </row>
    <row r="69" spans="1:5">
      <c r="A69" s="70">
        <v>1</v>
      </c>
      <c r="B69" s="89" t="s">
        <v>326</v>
      </c>
      <c r="C69" s="72" t="s">
        <v>82</v>
      </c>
      <c r="D69" s="89"/>
      <c r="E69" s="89"/>
    </row>
    <row r="70" spans="1:5">
      <c r="A70" s="67">
        <v>2</v>
      </c>
      <c r="B70" s="85" t="s">
        <v>327</v>
      </c>
      <c r="C70" s="74" t="s">
        <v>51</v>
      </c>
      <c r="D70" s="85"/>
      <c r="E70" s="85"/>
    </row>
    <row r="71" spans="1:5" ht="56.25">
      <c r="A71" s="75">
        <v>3</v>
      </c>
      <c r="B71" s="86" t="s">
        <v>328</v>
      </c>
      <c r="C71" s="77" t="s">
        <v>96</v>
      </c>
      <c r="D71" s="86"/>
      <c r="E71" s="86"/>
    </row>
    <row r="72" spans="1:5">
      <c r="A72" s="54" t="s">
        <v>329</v>
      </c>
      <c r="B72" s="63" t="s">
        <v>171</v>
      </c>
      <c r="C72" s="64"/>
      <c r="D72" s="63"/>
      <c r="E72" s="63"/>
    </row>
    <row r="73" spans="1:5" ht="56.25">
      <c r="A73" s="67">
        <v>1</v>
      </c>
      <c r="B73" s="68" t="s">
        <v>330</v>
      </c>
      <c r="C73" s="74" t="s">
        <v>331</v>
      </c>
      <c r="D73" s="68"/>
      <c r="E73" s="68"/>
    </row>
    <row r="74" spans="1:5">
      <c r="A74" s="60">
        <v>2</v>
      </c>
      <c r="B74" s="82" t="s">
        <v>332</v>
      </c>
      <c r="C74" s="74" t="s">
        <v>51</v>
      </c>
      <c r="D74" s="82"/>
      <c r="E74" s="82"/>
    </row>
    <row r="75" spans="1:5" ht="112.5">
      <c r="A75" s="60">
        <v>3</v>
      </c>
      <c r="B75" s="82" t="s">
        <v>333</v>
      </c>
      <c r="C75" s="81" t="s">
        <v>334</v>
      </c>
      <c r="D75" s="82"/>
      <c r="E75" s="82"/>
    </row>
    <row r="76" spans="1:5">
      <c r="A76" s="54" t="s">
        <v>335</v>
      </c>
      <c r="B76" s="63" t="s">
        <v>237</v>
      </c>
      <c r="C76" s="64"/>
      <c r="D76" s="63"/>
      <c r="E76" s="63"/>
    </row>
    <row r="77" spans="1:5" ht="56.25">
      <c r="A77" s="57">
        <v>1</v>
      </c>
      <c r="B77" s="58" t="s">
        <v>336</v>
      </c>
      <c r="C77" s="59" t="s">
        <v>78</v>
      </c>
      <c r="D77" s="58"/>
      <c r="E77" s="58"/>
    </row>
    <row r="78" spans="1:5" ht="37.5">
      <c r="A78" s="67">
        <v>2</v>
      </c>
      <c r="B78" s="68" t="s">
        <v>337</v>
      </c>
      <c r="C78" s="74" t="s">
        <v>78</v>
      </c>
      <c r="D78" s="68"/>
      <c r="E78" s="68"/>
    </row>
    <row r="79" spans="1:5" ht="37.5">
      <c r="A79" s="60">
        <v>3</v>
      </c>
      <c r="B79" s="82" t="s">
        <v>338</v>
      </c>
      <c r="C79" s="81" t="s">
        <v>96</v>
      </c>
      <c r="D79" s="82"/>
      <c r="E79" s="82"/>
    </row>
    <row r="80" spans="1:5" ht="112.5">
      <c r="A80" s="60">
        <v>4</v>
      </c>
      <c r="B80" s="82" t="s">
        <v>339</v>
      </c>
      <c r="C80" s="81" t="s">
        <v>51</v>
      </c>
      <c r="D80" s="82"/>
      <c r="E80" s="82"/>
    </row>
    <row r="81" spans="1:5">
      <c r="A81" s="54" t="s">
        <v>340</v>
      </c>
      <c r="B81" s="63" t="s">
        <v>13</v>
      </c>
      <c r="C81" s="64"/>
      <c r="D81" s="63"/>
      <c r="E81" s="63"/>
    </row>
    <row r="82" spans="1:5" ht="37.5">
      <c r="A82" s="67">
        <v>1</v>
      </c>
      <c r="B82" s="73" t="s">
        <v>341</v>
      </c>
      <c r="C82" s="74" t="s">
        <v>101</v>
      </c>
      <c r="D82" s="73"/>
      <c r="E82" s="73"/>
    </row>
    <row r="83" spans="1:5">
      <c r="A83" s="67">
        <v>2</v>
      </c>
      <c r="B83" s="73" t="s">
        <v>222</v>
      </c>
      <c r="C83" s="74" t="s">
        <v>101</v>
      </c>
      <c r="D83" s="73"/>
      <c r="E83" s="73"/>
    </row>
    <row r="84" spans="1:5" ht="37.5">
      <c r="A84" s="67">
        <v>3</v>
      </c>
      <c r="B84" s="73" t="s">
        <v>223</v>
      </c>
      <c r="C84" s="74" t="s">
        <v>101</v>
      </c>
      <c r="D84" s="73"/>
      <c r="E84" s="73"/>
    </row>
    <row r="85" spans="1:5" ht="37.5">
      <c r="A85" s="60">
        <v>4</v>
      </c>
      <c r="B85" s="69" t="s">
        <v>342</v>
      </c>
      <c r="C85" s="81" t="s">
        <v>101</v>
      </c>
      <c r="D85" s="69"/>
      <c r="E85" s="69"/>
    </row>
    <row r="86" spans="1:5" ht="75">
      <c r="A86" s="65">
        <v>5</v>
      </c>
      <c r="B86" s="90" t="s">
        <v>343</v>
      </c>
      <c r="C86" s="62" t="s">
        <v>344</v>
      </c>
      <c r="D86" s="90"/>
      <c r="E86" s="90"/>
    </row>
    <row r="87" spans="1:5" ht="56.25">
      <c r="A87" s="65">
        <v>6</v>
      </c>
      <c r="B87" s="91" t="s">
        <v>345</v>
      </c>
      <c r="C87" s="62" t="s">
        <v>346</v>
      </c>
      <c r="D87" s="91"/>
      <c r="E87" s="91"/>
    </row>
    <row r="88" spans="1:5">
      <c r="A88" s="54" t="s">
        <v>347</v>
      </c>
      <c r="B88" s="92" t="s">
        <v>348</v>
      </c>
      <c r="C88" s="80"/>
      <c r="D88" s="92"/>
      <c r="E88" s="92"/>
    </row>
    <row r="89" spans="1:5" ht="56.25">
      <c r="A89" s="57">
        <v>1</v>
      </c>
      <c r="B89" s="93" t="s">
        <v>349</v>
      </c>
      <c r="C89" s="81" t="s">
        <v>51</v>
      </c>
      <c r="D89" s="93"/>
      <c r="E89" s="93"/>
    </row>
    <row r="90" spans="1:5" ht="37.5">
      <c r="A90" s="67">
        <v>2</v>
      </c>
      <c r="B90" s="93" t="s">
        <v>350</v>
      </c>
      <c r="C90" s="81" t="s">
        <v>51</v>
      </c>
      <c r="D90" s="93"/>
      <c r="E90" s="93"/>
    </row>
    <row r="91" spans="1:5" ht="37.5">
      <c r="A91" s="60">
        <v>3</v>
      </c>
      <c r="B91" s="94" t="s">
        <v>351</v>
      </c>
      <c r="C91" s="81" t="s">
        <v>51</v>
      </c>
      <c r="D91" s="94"/>
      <c r="E91" s="94"/>
    </row>
    <row r="92" spans="1:5">
      <c r="A92" s="54" t="s">
        <v>352</v>
      </c>
      <c r="B92" s="92" t="s">
        <v>353</v>
      </c>
      <c r="C92" s="80"/>
      <c r="D92" s="92"/>
      <c r="E92" s="92"/>
    </row>
    <row r="93" spans="1:5" ht="37.5">
      <c r="A93" s="57">
        <v>1</v>
      </c>
      <c r="B93" s="58" t="s">
        <v>354</v>
      </c>
      <c r="C93" s="59" t="s">
        <v>87</v>
      </c>
      <c r="D93" s="58"/>
      <c r="E93" s="58"/>
    </row>
    <row r="94" spans="1:5" ht="37.5">
      <c r="A94" s="60">
        <v>2</v>
      </c>
      <c r="B94" s="82" t="s">
        <v>355</v>
      </c>
      <c r="C94" s="81" t="s">
        <v>78</v>
      </c>
      <c r="D94" s="82"/>
      <c r="E94" s="82"/>
    </row>
    <row r="95" spans="1:5">
      <c r="A95" s="54" t="s">
        <v>356</v>
      </c>
      <c r="B95" s="63" t="s">
        <v>249</v>
      </c>
      <c r="C95" s="64"/>
      <c r="D95" s="63"/>
      <c r="E95" s="63"/>
    </row>
    <row r="96" spans="1:5" ht="56.25">
      <c r="A96" s="70">
        <v>1</v>
      </c>
      <c r="B96" s="71" t="s">
        <v>357</v>
      </c>
      <c r="C96" s="70" t="s">
        <v>358</v>
      </c>
      <c r="D96" s="71"/>
      <c r="E96" s="71"/>
    </row>
    <row r="97" spans="1:5" ht="112.5">
      <c r="A97" s="67">
        <v>2</v>
      </c>
      <c r="B97" s="68" t="s">
        <v>359</v>
      </c>
      <c r="C97" s="74" t="s">
        <v>51</v>
      </c>
      <c r="D97" s="68"/>
      <c r="E97" s="68"/>
    </row>
    <row r="98" spans="1:5" ht="37.5">
      <c r="A98" s="75">
        <v>3</v>
      </c>
      <c r="B98" s="83" t="s">
        <v>360</v>
      </c>
      <c r="C98" s="75" t="s">
        <v>51</v>
      </c>
      <c r="D98" s="83"/>
      <c r="E98" s="83"/>
    </row>
  </sheetData>
  <mergeCells count="3">
    <mergeCell ref="A1:E1"/>
    <mergeCell ref="A2:E2"/>
    <mergeCell ref="A3:E3"/>
  </mergeCells>
  <pageMargins left="0.51181102362204722" right="0.19685039370078741" top="0.35433070866141736" bottom="0.15748031496062992" header="0.31496062992125984" footer="0.31496062992125984"/>
  <pageSetup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THANG</vt:lpstr>
      <vt:lpstr>QUY</vt:lpstr>
      <vt:lpstr>PL II</vt:lpstr>
      <vt:lpstr>PL II </vt:lpstr>
      <vt:lpstr>PL III</vt:lpstr>
      <vt:lpstr>'PL II'!Print_Area</vt:lpstr>
      <vt:lpstr>'PL III'!Print_Area</vt:lpstr>
      <vt:lpstr>QUY!Print_Area</vt:lpstr>
      <vt:lpstr>THANG!Print_Area</vt:lpstr>
      <vt:lpstr>'PL II'!Print_Titles</vt:lpstr>
      <vt:lpstr>'PL II '!Print_Titles</vt:lpstr>
      <vt:lpstr>'PL III'!Print_Titles</vt:lpstr>
      <vt:lpstr>QUY!Print_Titles</vt:lpstr>
      <vt:lpstr>THANG!Print_Titles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NVCUONGTH</cp:lastModifiedBy>
  <cp:lastPrinted>2025-03-27T08:25:20Z</cp:lastPrinted>
  <dcterms:created xsi:type="dcterms:W3CDTF">2023-02-24T02:57:37Z</dcterms:created>
  <dcterms:modified xsi:type="dcterms:W3CDTF">2025-06-18T02:15:09Z</dcterms:modified>
</cp:coreProperties>
</file>